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120" yWindow="90" windowWidth="28515" windowHeight="12585" tabRatio="753"/>
  </bookViews>
  <sheets>
    <sheet name="BUDGET" sheetId="1" r:id="rId1"/>
    <sheet name="BUDGET AOUT15" sheetId="3" state="hidden" r:id="rId2"/>
    <sheet name="BUDGET SEPT15 A DEC15" sheetId="4" state="hidden" r:id="rId3"/>
    <sheet name="BUDGET NOV15" sheetId="6" state="hidden" r:id="rId4"/>
    <sheet name="RAPPROCHEMENT SUIVI CPT JOINT" sheetId="7" r:id="rId5"/>
  </sheets>
  <calcPr calcId="125725"/>
</workbook>
</file>

<file path=xl/calcChain.xml><?xml version="1.0" encoding="utf-8"?>
<calcChain xmlns="http://schemas.openxmlformats.org/spreadsheetml/2006/main">
  <c r="B11" i="7"/>
  <c r="B9"/>
  <c r="B8"/>
  <c r="B111"/>
  <c r="B112" s="1"/>
  <c r="C111"/>
  <c r="I111"/>
  <c r="I112" s="1"/>
  <c r="H111"/>
  <c r="H112" s="1"/>
  <c r="C112"/>
  <c r="H58"/>
  <c r="G109"/>
  <c r="H108"/>
  <c r="H110" s="1"/>
  <c r="H8" s="1"/>
  <c r="G108"/>
  <c r="K105"/>
  <c r="K104"/>
  <c r="J104"/>
  <c r="J109" s="1"/>
  <c r="I104"/>
  <c r="I109" s="1"/>
  <c r="H104"/>
  <c r="H109" s="1"/>
  <c r="K82"/>
  <c r="J82"/>
  <c r="J105" s="1"/>
  <c r="I82"/>
  <c r="I105" s="1"/>
  <c r="H82"/>
  <c r="I108" s="1"/>
  <c r="I60"/>
  <c r="G9" s="1"/>
  <c r="H60"/>
  <c r="H107" s="1"/>
  <c r="J53"/>
  <c r="J52"/>
  <c r="J51"/>
  <c r="J50"/>
  <c r="J49"/>
  <c r="J47"/>
  <c r="J46"/>
  <c r="J44"/>
  <c r="J43"/>
  <c r="J41"/>
  <c r="J40"/>
  <c r="J39"/>
  <c r="J37"/>
  <c r="J36"/>
  <c r="J34"/>
  <c r="J33"/>
  <c r="J32"/>
  <c r="J30"/>
  <c r="J29"/>
  <c r="J28"/>
  <c r="J26"/>
  <c r="J25"/>
  <c r="J24"/>
  <c r="J23"/>
  <c r="J18"/>
  <c r="J17"/>
  <c r="J16"/>
  <c r="J14"/>
  <c r="J13"/>
  <c r="J12"/>
  <c r="J7"/>
  <c r="J6"/>
  <c r="B58"/>
  <c r="B57" s="1"/>
  <c r="H4" s="1"/>
  <c r="H57" s="1"/>
  <c r="D47"/>
  <c r="B2" i="1"/>
  <c r="D44" i="7"/>
  <c r="D43"/>
  <c r="A5"/>
  <c r="A19"/>
  <c r="B56"/>
  <c r="D30"/>
  <c r="D29"/>
  <c r="D28"/>
  <c r="E21" i="1"/>
  <c r="D21"/>
  <c r="C21"/>
  <c r="C25"/>
  <c r="D53" i="7"/>
  <c r="D52"/>
  <c r="D51"/>
  <c r="D50"/>
  <c r="D49"/>
  <c r="D46"/>
  <c r="D41"/>
  <c r="D40"/>
  <c r="D39"/>
  <c r="D37"/>
  <c r="D36"/>
  <c r="D34"/>
  <c r="D33"/>
  <c r="D32"/>
  <c r="D26"/>
  <c r="D25"/>
  <c r="D24"/>
  <c r="D23"/>
  <c r="D21"/>
  <c r="D18"/>
  <c r="D17"/>
  <c r="D16"/>
  <c r="D14"/>
  <c r="D13"/>
  <c r="D12"/>
  <c r="D11"/>
  <c r="D7"/>
  <c r="D8"/>
  <c r="D9"/>
  <c r="D6"/>
  <c r="D104"/>
  <c r="D109" s="1"/>
  <c r="C104"/>
  <c r="C109" s="1"/>
  <c r="D82"/>
  <c r="C82"/>
  <c r="B82"/>
  <c r="C108" s="1"/>
  <c r="B104"/>
  <c r="B109" s="1"/>
  <c r="A109"/>
  <c r="A108"/>
  <c r="E7" i="1"/>
  <c r="C60" i="7"/>
  <c r="C107" s="1"/>
  <c r="B60"/>
  <c r="A8" s="1"/>
  <c r="I34" i="1"/>
  <c r="I21"/>
  <c r="I13"/>
  <c r="I4"/>
  <c r="D11"/>
  <c r="H34"/>
  <c r="H21"/>
  <c r="H13"/>
  <c r="H4"/>
  <c r="C11"/>
  <c r="B55" i="7" l="1"/>
  <c r="G7"/>
  <c r="J8"/>
  <c r="I110"/>
  <c r="H9" s="1"/>
  <c r="J9" s="1"/>
  <c r="K109"/>
  <c r="K110"/>
  <c r="H21" s="1"/>
  <c r="G6"/>
  <c r="G8"/>
  <c r="I107"/>
  <c r="J108"/>
  <c r="J110" s="1"/>
  <c r="H11" s="1"/>
  <c r="J11" s="1"/>
  <c r="H105"/>
  <c r="B107"/>
  <c r="E104"/>
  <c r="B108"/>
  <c r="E82"/>
  <c r="C105"/>
  <c r="E109"/>
  <c r="D105"/>
  <c r="D108"/>
  <c r="D110" s="1"/>
  <c r="B105"/>
  <c r="E105"/>
  <c r="C110"/>
  <c r="A6"/>
  <c r="A9"/>
  <c r="A7"/>
  <c r="H10" i="1"/>
  <c r="H16" s="1"/>
  <c r="C30"/>
  <c r="E25"/>
  <c r="E16"/>
  <c r="D16"/>
  <c r="C16"/>
  <c r="E12"/>
  <c r="D12"/>
  <c r="C12"/>
  <c r="H55" i="7" l="1"/>
  <c r="G19"/>
  <c r="J21"/>
  <c r="H56"/>
  <c r="K108"/>
  <c r="G5"/>
  <c r="E110"/>
  <c r="B110"/>
  <c r="B21"/>
  <c r="E108"/>
  <c r="F19" i="3"/>
  <c r="E12"/>
  <c r="F12"/>
  <c r="D34" i="6"/>
  <c r="C34"/>
  <c r="C8"/>
  <c r="H14" s="1"/>
  <c r="D34" i="4"/>
  <c r="C34"/>
  <c r="C33" s="1"/>
  <c r="D33"/>
  <c r="C34" i="3"/>
  <c r="D34"/>
  <c r="F21"/>
  <c r="F24"/>
  <c r="F16"/>
  <c r="C5" i="6"/>
  <c r="D33"/>
  <c r="C33"/>
  <c r="E29"/>
  <c r="D29"/>
  <c r="C29"/>
  <c r="E24"/>
  <c r="D24"/>
  <c r="C24"/>
  <c r="E21"/>
  <c r="D21"/>
  <c r="C21"/>
  <c r="E17"/>
  <c r="E16" s="1"/>
  <c r="H16"/>
  <c r="G16"/>
  <c r="D16"/>
  <c r="C16"/>
  <c r="G15"/>
  <c r="G14"/>
  <c r="E12"/>
  <c r="D12"/>
  <c r="D36" s="1"/>
  <c r="I15" s="1"/>
  <c r="C12"/>
  <c r="J10"/>
  <c r="J16" s="1"/>
  <c r="I10"/>
  <c r="I16" s="1"/>
  <c r="H10"/>
  <c r="E33" i="4"/>
  <c r="E29"/>
  <c r="D29"/>
  <c r="C29"/>
  <c r="E24"/>
  <c r="D24"/>
  <c r="C24"/>
  <c r="E21"/>
  <c r="D21"/>
  <c r="C21"/>
  <c r="E16"/>
  <c r="H16"/>
  <c r="G16"/>
  <c r="D16"/>
  <c r="C16"/>
  <c r="G15"/>
  <c r="G14"/>
  <c r="E12"/>
  <c r="D12"/>
  <c r="C12"/>
  <c r="J10"/>
  <c r="J16" s="1"/>
  <c r="I10"/>
  <c r="I16" s="1"/>
  <c r="H10"/>
  <c r="D8"/>
  <c r="I14" s="1"/>
  <c r="C8"/>
  <c r="H14" s="1"/>
  <c r="E7"/>
  <c r="E8" s="1"/>
  <c r="J14" s="1"/>
  <c r="D33" i="3"/>
  <c r="C33"/>
  <c r="D29"/>
  <c r="C29"/>
  <c r="E24"/>
  <c r="D24"/>
  <c r="C24"/>
  <c r="D21"/>
  <c r="C21"/>
  <c r="E16"/>
  <c r="I16"/>
  <c r="H16"/>
  <c r="D16"/>
  <c r="C16"/>
  <c r="H15"/>
  <c r="H14"/>
  <c r="D12"/>
  <c r="C12"/>
  <c r="K10"/>
  <c r="K16" s="1"/>
  <c r="J10"/>
  <c r="J16" s="1"/>
  <c r="I10"/>
  <c r="D8"/>
  <c r="J14" s="1"/>
  <c r="C8"/>
  <c r="I14" s="1"/>
  <c r="E7"/>
  <c r="E8" s="1"/>
  <c r="K14" s="1"/>
  <c r="E34" i="1"/>
  <c r="D34"/>
  <c r="C34"/>
  <c r="E36" i="3" l="1"/>
  <c r="F36"/>
  <c r="E36" i="4"/>
  <c r="J15" s="1"/>
  <c r="J17" s="1"/>
  <c r="J22" s="1"/>
  <c r="J30" s="1"/>
  <c r="J35" s="1"/>
  <c r="J36" s="1"/>
  <c r="E36" i="6"/>
  <c r="J15" s="1"/>
  <c r="C36"/>
  <c r="H15" s="1"/>
  <c r="H17" s="1"/>
  <c r="H22" s="1"/>
  <c r="H30" s="1"/>
  <c r="H35" s="1"/>
  <c r="H36" s="1"/>
  <c r="D36" i="4"/>
  <c r="I15" s="1"/>
  <c r="I17" s="1"/>
  <c r="I22" s="1"/>
  <c r="I30" s="1"/>
  <c r="I35" s="1"/>
  <c r="I36" s="1"/>
  <c r="D36" i="3"/>
  <c r="J15" s="1"/>
  <c r="J17" s="1"/>
  <c r="J22" s="1"/>
  <c r="J30" s="1"/>
  <c r="J35" s="1"/>
  <c r="J36" s="1"/>
  <c r="C36" i="4"/>
  <c r="H15" s="1"/>
  <c r="H17" s="1"/>
  <c r="H22" s="1"/>
  <c r="H30" s="1"/>
  <c r="H35" s="1"/>
  <c r="H36" s="1"/>
  <c r="C36" i="3"/>
  <c r="I15" s="1"/>
  <c r="I17" s="1"/>
  <c r="I22" s="1"/>
  <c r="I30" s="1"/>
  <c r="I35" s="1"/>
  <c r="I36" s="1"/>
  <c r="D30" i="1"/>
  <c r="E30"/>
  <c r="K15" i="3" l="1"/>
  <c r="K17" s="1"/>
  <c r="K22" s="1"/>
  <c r="K30" s="1"/>
  <c r="K35" s="1"/>
  <c r="K36" s="1"/>
  <c r="D8" i="6"/>
  <c r="I14" s="1"/>
  <c r="I17" s="1"/>
  <c r="I22" s="1"/>
  <c r="I30" s="1"/>
  <c r="I35" s="1"/>
  <c r="I36" s="1"/>
  <c r="E7"/>
  <c r="E8" s="1"/>
  <c r="J14" s="1"/>
  <c r="J17" s="1"/>
  <c r="J22" s="1"/>
  <c r="J30" s="1"/>
  <c r="J35" s="1"/>
  <c r="J36" s="1"/>
  <c r="E8" i="1"/>
  <c r="D25"/>
  <c r="G16"/>
  <c r="G15"/>
  <c r="C37"/>
  <c r="H15" s="1"/>
  <c r="G14"/>
  <c r="J10"/>
  <c r="J16" s="1"/>
  <c r="I10"/>
  <c r="I16" s="1"/>
  <c r="D8"/>
  <c r="C8"/>
  <c r="H14" s="1"/>
  <c r="H17" l="1"/>
  <c r="H22" s="1"/>
  <c r="H30" s="1"/>
  <c r="H36" s="1"/>
  <c r="H37" s="1"/>
  <c r="E37"/>
  <c r="J15" s="1"/>
  <c r="D37"/>
  <c r="I15" s="1"/>
  <c r="J14"/>
  <c r="I14"/>
  <c r="I17" l="1"/>
  <c r="I22" s="1"/>
  <c r="I30" s="1"/>
  <c r="J17"/>
  <c r="J22" s="1"/>
  <c r="J30" s="1"/>
  <c r="I36" l="1"/>
  <c r="I37" s="1"/>
  <c r="J37"/>
  <c r="J36"/>
</calcChain>
</file>

<file path=xl/comments1.xml><?xml version="1.0" encoding="utf-8"?>
<comments xmlns="http://schemas.openxmlformats.org/spreadsheetml/2006/main">
  <authors>
    <author>steven lemer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(saisir la date d'arrêté de votre compte commun par exemple J+1 après reception du salaire ou le 1er jour du mois)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(saisir la date d'arrêté de votre compte commun par exemple J+1 après reception du salaire ou le 1er jour du mois)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Reprise Automatique selon tableau complété ci dessous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Reprise Automatique selon tableau complété ci dessous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Reprise Automatique selon tableau complété ci dessous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Reprise Automatique selon tableau complété ci dessous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Reprise Automatique selon tableau complété ci dessous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Reprise Automatique selon tableau complété ci dessous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EXCLU DANS LE CALCUL DU PAIEMENT RESPECTIF</t>
        </r>
        <r>
          <rPr>
            <sz val="9"/>
            <color indexed="81"/>
            <rFont val="Tahoma"/>
            <family val="2"/>
          </rPr>
          <t xml:space="preserve">
Opération faisant l'objet d'une provision ou d'un remboursement à venir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EXCLU DANS LE CALCUL DU PAIEMENT RESPECTIF</t>
        </r>
        <r>
          <rPr>
            <sz val="9"/>
            <color indexed="81"/>
            <rFont val="Tahoma"/>
            <family val="2"/>
          </rPr>
          <t xml:space="preserve">
Opération faisant l'objet d'une provision ou d'un remboursement à venir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>EXCLU DANS LE CALCUL DU PAIEMENT RESPECTIF</t>
        </r>
        <r>
          <rPr>
            <sz val="9"/>
            <color indexed="81"/>
            <rFont val="Tahoma"/>
            <family val="2"/>
          </rPr>
          <t xml:space="preserve">
Opération faisant l'objet d'une provision ou d'un remboursement à venir</t>
        </r>
      </text>
    </comment>
    <comment ref="J107" authorId="0">
      <text>
        <r>
          <rPr>
            <b/>
            <sz val="9"/>
            <color indexed="81"/>
            <rFont val="Tahoma"/>
            <family val="2"/>
          </rPr>
          <t>EXCLU DANS LE CALCUL DU PAIEMENT RESPECTIF</t>
        </r>
        <r>
          <rPr>
            <sz val="9"/>
            <color indexed="81"/>
            <rFont val="Tahoma"/>
            <family val="2"/>
          </rPr>
          <t xml:space="preserve">
Opération faisant l'objet d'une provision ou d'un remboursement à venir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>Si non déjà déduit;
pensez à soustraire les éventuels retraits et plvt personnels, … (chg personnelles)
et l'éventuel précédent solde débiteur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Si non déjà déduit;
pensez à soustraire les éventuels retraits et plvt personnels, … (chg personnelles)
et l'éventuel précédent solde débiteur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>hors ajustement avec le précédent solde (débiteur/créditeur)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hors ajustement avec le précédent solde (débiteur/créditeur)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<sst xmlns="http://schemas.openxmlformats.org/spreadsheetml/2006/main" count="441" uniqueCount="124">
  <si>
    <t>REVENUS</t>
  </si>
  <si>
    <t>Allocations</t>
  </si>
  <si>
    <t>DECL1</t>
  </si>
  <si>
    <t>DECL2</t>
  </si>
  <si>
    <t>JOINT</t>
  </si>
  <si>
    <t xml:space="preserve"> --------------------------</t>
  </si>
  <si>
    <t>TOTAL</t>
  </si>
  <si>
    <t>CHARGES</t>
  </si>
  <si>
    <t xml:space="preserve">ENERGIES </t>
  </si>
  <si>
    <t>GAZ</t>
  </si>
  <si>
    <t>ELECTRICITE</t>
  </si>
  <si>
    <t>ASSURANCES</t>
  </si>
  <si>
    <t>PREVOYANCE</t>
  </si>
  <si>
    <t>AUTOMOBILE</t>
  </si>
  <si>
    <t>HABITATION</t>
  </si>
  <si>
    <t>Charges Communes</t>
  </si>
  <si>
    <t>CREDITS</t>
  </si>
  <si>
    <t>CONSO</t>
  </si>
  <si>
    <t>IMMO</t>
  </si>
  <si>
    <t>PnF</t>
  </si>
  <si>
    <t>ETALIS / Allure</t>
  </si>
  <si>
    <t>EAU</t>
  </si>
  <si>
    <t>TELEPHONIE</t>
  </si>
  <si>
    <t>IMPOTS</t>
  </si>
  <si>
    <t>TEL - TV - INTERNET</t>
  </si>
  <si>
    <t>EPARGNE</t>
  </si>
  <si>
    <t>EPL</t>
  </si>
  <si>
    <t>ASS VIE INTERNE</t>
  </si>
  <si>
    <t>ASS VIE EXTERNE</t>
  </si>
  <si>
    <t>LIVRET A / LDD</t>
  </si>
  <si>
    <t>AUTRES</t>
  </si>
  <si>
    <t>RESTE A VIVRE</t>
  </si>
  <si>
    <t>TV-INTERNET</t>
  </si>
  <si>
    <t>FONCIERS</t>
  </si>
  <si>
    <t>PVOL</t>
  </si>
  <si>
    <t xml:space="preserve"> (sur 8 mois)</t>
  </si>
  <si>
    <t xml:space="preserve"> (sur 10 mois)</t>
  </si>
  <si>
    <t>Salaires</t>
  </si>
  <si>
    <t>PAIEMENTS CB</t>
  </si>
  <si>
    <t>RETRAITS DAB</t>
  </si>
  <si>
    <t>CHEQUES</t>
  </si>
  <si>
    <t>PLVTS</t>
  </si>
  <si>
    <t>AUTRES / DIVERS</t>
  </si>
  <si>
    <t>SERVICES</t>
  </si>
  <si>
    <t>COTISATION EUROCPT</t>
  </si>
  <si>
    <t>TELEPEAGE</t>
  </si>
  <si>
    <t>PANIER DE COURSES</t>
  </si>
  <si>
    <t>DIVERS ET KDO</t>
  </si>
  <si>
    <t xml:space="preserve">DEPENSES </t>
  </si>
  <si>
    <t>Total RAV avt chg perso</t>
  </si>
  <si>
    <t>SOLDES</t>
  </si>
  <si>
    <t>solde après dépenses du mois</t>
  </si>
  <si>
    <t>SOLDE C/C AU 24/M</t>
  </si>
  <si>
    <t>FUTUR SOLDE C/C AU 24/M+1</t>
  </si>
  <si>
    <t>TOTAL FINAL après Opé</t>
  </si>
  <si>
    <t>BUDGET MAISON - Mois d'Août 2015</t>
  </si>
  <si>
    <t>BUDGET MAISON - Mois de Septembre à Décembre 2015</t>
  </si>
  <si>
    <t>BUDGET MAISON - Mois de Novembre 2015</t>
  </si>
  <si>
    <t>JOINT
Loyer Appt / Maison</t>
  </si>
  <si>
    <t>LOYER / CREDITS</t>
  </si>
  <si>
    <t>LOYER (Charges comp)</t>
  </si>
  <si>
    <t>en 1 fois</t>
  </si>
  <si>
    <t>CHQ</t>
  </si>
  <si>
    <t>pointage</t>
  </si>
  <si>
    <t>APRR - Télépéage</t>
  </si>
  <si>
    <t>SOLDE A CE JOUR APRES POINTAGE</t>
  </si>
  <si>
    <t>PLVT DIVERS PONCTUELS</t>
  </si>
  <si>
    <t>EAU (provision)</t>
  </si>
  <si>
    <t>Date de Plvt</t>
  </si>
  <si>
    <t>Assurances</t>
  </si>
  <si>
    <t>Energies</t>
  </si>
  <si>
    <t>Impôts</t>
  </si>
  <si>
    <t>Taxe Habitation</t>
  </si>
  <si>
    <t>SS-TOTAUX</t>
  </si>
  <si>
    <t>TOTAUX</t>
  </si>
  <si>
    <t>Dépenses Communes</t>
  </si>
  <si>
    <t>Dépenses Personelles</t>
  </si>
  <si>
    <t xml:space="preserve">Répartition des paiements CB </t>
  </si>
  <si>
    <t>dont report</t>
  </si>
  <si>
    <t>Opérations Crédictices diverses (RemChq, Virt regul et appro…)</t>
  </si>
  <si>
    <t>Opérations Débictices diverses (Epargne, Retraits, Virt vers autre comptes…)</t>
  </si>
  <si>
    <t>Autres Revenus</t>
  </si>
  <si>
    <t>Charges Communes (-)</t>
  </si>
  <si>
    <t>Cot° Offre Groupée Sces</t>
  </si>
  <si>
    <t>SOLDE C/C AU jj/M</t>
  </si>
  <si>
    <t>FUTUR SOLDE C/C AU jj/M+1</t>
  </si>
  <si>
    <t>Taxe Foncière</t>
  </si>
  <si>
    <t>Impôts sur les Revenus</t>
  </si>
  <si>
    <t>Ass Habitation</t>
  </si>
  <si>
    <t>Ass Automobile</t>
  </si>
  <si>
    <t xml:space="preserve"> Échéance Prêt</t>
  </si>
  <si>
    <t>Crédits Conso et Immobiliers</t>
  </si>
  <si>
    <t>Cumul Global des DD CB</t>
  </si>
  <si>
    <t xml:space="preserve">GRILLE BUDGET </t>
  </si>
  <si>
    <t>SOLDE PREVU AU (jour de l'arrêté M+1)</t>
  </si>
  <si>
    <t>SOLDE AU (jour de l'arrêté M)</t>
  </si>
  <si>
    <t>SOLDE REEL AU  (jour de l'arrêté M+1)</t>
  </si>
  <si>
    <t>Emp1</t>
  </si>
  <si>
    <t>EPARGNE LOGEMENT</t>
  </si>
  <si>
    <t>Paiementc CB à Débit Différé ou cumul des CB à DI</t>
  </si>
  <si>
    <t>Type Révolving</t>
  </si>
  <si>
    <t>Paiment en N fois</t>
  </si>
  <si>
    <t>DEPOT TITRE / PEA</t>
  </si>
  <si>
    <t>ASSURANCE VIE</t>
  </si>
  <si>
    <t>Autofinancé</t>
  </si>
  <si>
    <t>AUTOFINANCES</t>
  </si>
  <si>
    <t>PAIEMENTS CB à DEBIT DIFFERE DU MOIS M</t>
  </si>
  <si>
    <t>TOTAL DU DD CB AU (jour de l'arrêté) Mois M</t>
  </si>
  <si>
    <t>TELESURVEILLANCE</t>
  </si>
  <si>
    <t>SANTE - PREVOYANCE</t>
  </si>
  <si>
    <t>Ass Prévoyance - Santé / Divers</t>
  </si>
  <si>
    <t>Télécommunication</t>
  </si>
  <si>
    <t>BOX - INTERNET - TV - TEL FIXE</t>
  </si>
  <si>
    <t>TEL PORTABLE</t>
  </si>
  <si>
    <t>SERVICE ANNEXE - ABONNEMENT AUTRES</t>
  </si>
  <si>
    <t>Electricité + Gaz</t>
  </si>
  <si>
    <t xml:space="preserve">  si l'opération n'est pas passée en compte le mois M, la reporter le mois suivant et ce jusqu'à son débit.                              Les libéllés restent modifiables</t>
  </si>
  <si>
    <t>Autres-Divers</t>
  </si>
  <si>
    <r>
      <t xml:space="preserve">|^| Vous pouvez masquer les colonnes une fois le mois passé et après pointage des toutes les opérations [^| |v-----| Faire un Copier du mois précédent et Coller le ci contre / </t>
    </r>
    <r>
      <rPr>
        <b/>
        <sz val="11"/>
        <color rgb="FFFF0000"/>
        <rFont val="Calibri"/>
        <family val="2"/>
        <scheme val="minor"/>
      </rPr>
      <t xml:space="preserve">Faire la mise à jour des dates </t>
    </r>
    <r>
      <rPr>
        <b/>
        <sz val="11"/>
        <color rgb="FF002060"/>
        <rFont val="Calibri"/>
        <family val="2"/>
        <scheme val="minor"/>
      </rPr>
      <t>|-----v|</t>
    </r>
  </si>
  <si>
    <t>(Libéllé à créer)</t>
  </si>
  <si>
    <t>(Libéllé à modifier) Chq N°- Bénéficiaire</t>
  </si>
  <si>
    <t>Emp 2</t>
  </si>
  <si>
    <t>Rappel du disponible</t>
  </si>
  <si>
    <t>SOLDE après déduction des opé CB ci-dessus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</si>
</sst>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General&quot; du mois&quot;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/>
      <right/>
      <top/>
      <bottom/>
      <diagonal style="thin">
        <color auto="1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right"/>
    </xf>
    <xf numFmtId="0" fontId="2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horizontal="left"/>
    </xf>
    <xf numFmtId="44" fontId="2" fillId="0" borderId="1" xfId="0" applyNumberFormat="1" applyFont="1" applyBorder="1"/>
    <xf numFmtId="44" fontId="4" fillId="3" borderId="1" xfId="1" applyFont="1" applyFill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44" fontId="0" fillId="0" borderId="2" xfId="1" applyFont="1" applyBorder="1" applyAlignment="1">
      <alignment vertical="center"/>
    </xf>
    <xf numFmtId="44" fontId="8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4" fontId="0" fillId="0" borderId="1" xfId="0" applyNumberFormat="1" applyFont="1" applyBorder="1"/>
    <xf numFmtId="0" fontId="9" fillId="0" borderId="1" xfId="0" applyFont="1" applyFill="1" applyBorder="1" applyAlignment="1">
      <alignment horizontal="right"/>
    </xf>
    <xf numFmtId="0" fontId="11" fillId="6" borderId="0" xfId="0" applyFont="1" applyFill="1"/>
    <xf numFmtId="44" fontId="12" fillId="3" borderId="1" xfId="1" applyFont="1" applyFill="1" applyBorder="1" applyAlignment="1">
      <alignment horizontal="center"/>
    </xf>
    <xf numFmtId="44" fontId="13" fillId="3" borderId="1" xfId="1" applyFont="1" applyFill="1" applyBorder="1" applyAlignment="1">
      <alignment horizontal="center"/>
    </xf>
    <xf numFmtId="44" fontId="14" fillId="3" borderId="1" xfId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2" borderId="3" xfId="1" applyFont="1" applyFill="1" applyBorder="1"/>
    <xf numFmtId="44" fontId="0" fillId="0" borderId="0" xfId="1" applyFont="1"/>
    <xf numFmtId="44" fontId="16" fillId="0" borderId="0" xfId="1" applyFont="1"/>
    <xf numFmtId="44" fontId="17" fillId="0" borderId="0" xfId="1" applyFont="1"/>
    <xf numFmtId="0" fontId="17" fillId="0" borderId="0" xfId="0" applyFont="1" applyAlignment="1">
      <alignment horizontal="right"/>
    </xf>
    <xf numFmtId="44" fontId="15" fillId="0" borderId="0" xfId="1" applyFont="1"/>
    <xf numFmtId="0" fontId="15" fillId="0" borderId="0" xfId="0" applyFont="1" applyAlignment="1">
      <alignment horizontal="right"/>
    </xf>
    <xf numFmtId="44" fontId="18" fillId="0" borderId="0" xfId="1" applyFont="1" applyAlignment="1">
      <alignment horizontal="right"/>
    </xf>
    <xf numFmtId="44" fontId="0" fillId="0" borderId="0" xfId="0" applyNumberFormat="1"/>
    <xf numFmtId="0" fontId="16" fillId="0" borderId="0" xfId="0" applyFont="1" applyAlignment="1">
      <alignment horizontal="right"/>
    </xf>
    <xf numFmtId="44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64" fontId="0" fillId="0" borderId="0" xfId="0" applyNumberFormat="1"/>
    <xf numFmtId="0" fontId="15" fillId="0" borderId="0" xfId="0" applyFont="1" applyFill="1" applyBorder="1" applyAlignment="1">
      <alignment horizontal="right"/>
    </xf>
    <xf numFmtId="164" fontId="0" fillId="0" borderId="0" xfId="0" applyNumberFormat="1" applyFill="1" applyBorder="1"/>
    <xf numFmtId="0" fontId="7" fillId="7" borderId="0" xfId="0" applyFont="1" applyFill="1" applyAlignment="1">
      <alignment horizontal="right"/>
    </xf>
    <xf numFmtId="44" fontId="15" fillId="7" borderId="0" xfId="1" applyFont="1" applyFill="1"/>
    <xf numFmtId="44" fontId="0" fillId="8" borderId="0" xfId="1" applyFont="1" applyFill="1"/>
    <xf numFmtId="44" fontId="0" fillId="9" borderId="0" xfId="1" applyFont="1" applyFill="1"/>
    <xf numFmtId="0" fontId="7" fillId="10" borderId="0" xfId="0" applyFont="1" applyFill="1" applyAlignment="1">
      <alignment horizontal="right"/>
    </xf>
    <xf numFmtId="0" fontId="20" fillId="1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2" fillId="10" borderId="0" xfId="0" applyFont="1" applyFill="1" applyAlignment="1">
      <alignment horizontal="center"/>
    </xf>
    <xf numFmtId="44" fontId="7" fillId="11" borderId="0" xfId="1" applyFont="1" applyFill="1"/>
    <xf numFmtId="44" fontId="23" fillId="5" borderId="0" xfId="1" applyFont="1" applyFill="1"/>
    <xf numFmtId="0" fontId="7" fillId="11" borderId="0" xfId="0" applyFont="1" applyFill="1" applyAlignment="1">
      <alignment horizontal="right"/>
    </xf>
    <xf numFmtId="0" fontId="7" fillId="12" borderId="0" xfId="0" applyFont="1" applyFill="1" applyAlignment="1">
      <alignment horizontal="right"/>
    </xf>
    <xf numFmtId="44" fontId="7" fillId="12" borderId="0" xfId="1" applyFont="1" applyFill="1"/>
    <xf numFmtId="0" fontId="21" fillId="11" borderId="0" xfId="0" applyFont="1" applyFill="1"/>
    <xf numFmtId="0" fontId="21" fillId="13" borderId="0" xfId="0" applyFont="1" applyFill="1"/>
    <xf numFmtId="0" fontId="3" fillId="0" borderId="0" xfId="0" applyFont="1" applyAlignment="1">
      <alignment horizontal="center"/>
    </xf>
    <xf numFmtId="0" fontId="25" fillId="0" borderId="0" xfId="0" applyFont="1"/>
    <xf numFmtId="44" fontId="24" fillId="0" borderId="0" xfId="0" applyNumberFormat="1" applyFont="1"/>
    <xf numFmtId="0" fontId="18" fillId="0" borderId="0" xfId="0" applyFont="1" applyFill="1" applyAlignment="1">
      <alignment horizontal="right"/>
    </xf>
    <xf numFmtId="0" fontId="20" fillId="0" borderId="1" xfId="0" applyFont="1" applyBorder="1"/>
    <xf numFmtId="44" fontId="20" fillId="0" borderId="1" xfId="1" applyFont="1" applyBorder="1"/>
    <xf numFmtId="44" fontId="0" fillId="0" borderId="1" xfId="1" applyFont="1" applyBorder="1" applyAlignment="1">
      <alignment vertical="center"/>
    </xf>
    <xf numFmtId="0" fontId="27" fillId="0" borderId="0" xfId="0" applyFont="1" applyAlignment="1">
      <alignment horizontal="right"/>
    </xf>
    <xf numFmtId="44" fontId="17" fillId="7" borderId="0" xfId="1" applyFont="1" applyFill="1" applyAlignment="1">
      <alignment horizontal="right"/>
    </xf>
    <xf numFmtId="44" fontId="17" fillId="7" borderId="0" xfId="1" applyFont="1" applyFill="1"/>
    <xf numFmtId="0" fontId="0" fillId="0" borderId="0" xfId="0" applyFill="1"/>
    <xf numFmtId="0" fontId="24" fillId="7" borderId="0" xfId="0" applyFont="1" applyFill="1"/>
    <xf numFmtId="14" fontId="0" fillId="0" borderId="0" xfId="0" applyNumberFormat="1"/>
    <xf numFmtId="44" fontId="7" fillId="7" borderId="0" xfId="1" applyFont="1" applyFill="1" applyAlignment="1">
      <alignment vertical="center"/>
    </xf>
    <xf numFmtId="44" fontId="0" fillId="11" borderId="0" xfId="1" applyFont="1" applyFill="1"/>
    <xf numFmtId="44" fontId="0" fillId="13" borderId="0" xfId="1" applyFont="1" applyFill="1"/>
    <xf numFmtId="0" fontId="0" fillId="9" borderId="0" xfId="0" applyFill="1"/>
    <xf numFmtId="0" fontId="0" fillId="8" borderId="0" xfId="0" applyFill="1"/>
    <xf numFmtId="0" fontId="0" fillId="2" borderId="0" xfId="0" applyFill="1"/>
    <xf numFmtId="0" fontId="3" fillId="2" borderId="0" xfId="0" applyFont="1" applyFill="1" applyAlignment="1">
      <alignment horizontal="center"/>
    </xf>
    <xf numFmtId="44" fontId="17" fillId="0" borderId="0" xfId="1" applyFont="1" applyFill="1" applyAlignment="1">
      <alignment horizontal="right"/>
    </xf>
    <xf numFmtId="0" fontId="0" fillId="6" borderId="0" xfId="0" applyFill="1" applyAlignment="1"/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44" fontId="0" fillId="0" borderId="2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0" fontId="2" fillId="0" borderId="0" xfId="0" applyFont="1" applyAlignment="1">
      <alignment horizontal="left"/>
    </xf>
    <xf numFmtId="44" fontId="0" fillId="9" borderId="9" xfId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44" fontId="0" fillId="8" borderId="9" xfId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6" fillId="9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0" fillId="7" borderId="0" xfId="0" applyFont="1" applyFill="1" applyAlignment="1">
      <alignment horizontal="left" wrapText="1"/>
    </xf>
    <xf numFmtId="0" fontId="32" fillId="4" borderId="1" xfId="2" applyFill="1" applyBorder="1" applyAlignment="1" applyProtection="1">
      <alignment horizontal="center"/>
    </xf>
    <xf numFmtId="0" fontId="32" fillId="0" borderId="0" xfId="2" applyAlignment="1" applyProtection="1"/>
    <xf numFmtId="44" fontId="32" fillId="0" borderId="0" xfId="2" applyNumberFormat="1" applyAlignment="1" applyProtection="1"/>
  </cellXfs>
  <cellStyles count="3">
    <cellStyle name="Lien hypertexte" xfId="2" builtinId="8"/>
    <cellStyle name="Monétaire" xfId="1" builtinId="4"/>
    <cellStyle name="Normal" xfId="0" builtinId="0"/>
  </cellStyles>
  <dxfs count="13"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8" tint="0.59996337778862885"/>
        </patternFill>
      </fill>
    </dxf>
    <dxf>
      <font>
        <b/>
        <i/>
        <color rgb="FFFF0000"/>
      </font>
    </dxf>
    <dxf>
      <fill>
        <patternFill>
          <bgColor theme="8" tint="0.59996337778862885"/>
        </patternFill>
      </fill>
    </dxf>
    <dxf>
      <font>
        <b/>
        <i/>
        <color rgb="FF7030A0"/>
      </font>
      <fill>
        <patternFill>
          <bgColor rgb="FF00B0F0"/>
        </patternFill>
      </fill>
    </dxf>
    <dxf>
      <font>
        <b/>
        <i/>
        <color theme="0" tint="-0.499984740745262"/>
      </font>
      <fill>
        <patternFill>
          <bgColor theme="0" tint="-0.499984740745262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APPROCHEMENT SUIVI CPT JOIN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BUDGE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1285874</xdr:colOff>
      <xdr:row>0</xdr:row>
      <xdr:rowOff>76200</xdr:rowOff>
    </xdr:from>
    <xdr:to>
      <xdr:col>9</xdr:col>
      <xdr:colOff>695324</xdr:colOff>
      <xdr:row>0</xdr:row>
      <xdr:rowOff>314325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6029324" y="76200"/>
          <a:ext cx="2428875" cy="2381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RAPPROCHEMENT &amp; SUIVI CPT JOINT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533401</xdr:colOff>
      <xdr:row>0</xdr:row>
      <xdr:rowOff>19050</xdr:rowOff>
    </xdr:from>
    <xdr:to>
      <xdr:col>6</xdr:col>
      <xdr:colOff>1276351</xdr:colOff>
      <xdr:row>1</xdr:row>
      <xdr:rowOff>9525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6829426" y="19050"/>
          <a:ext cx="742950" cy="25717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RowColHeaders="0" tabSelected="1" workbookViewId="0">
      <selection sqref="A1:A38"/>
    </sheetView>
  </sheetViews>
  <sheetFormatPr baseColWidth="10" defaultColWidth="0" defaultRowHeight="15" zeroHeight="1"/>
  <cols>
    <col min="1" max="1" width="2.28515625" customWidth="1"/>
    <col min="2" max="2" width="23.140625" bestFit="1" customWidth="1"/>
    <col min="3" max="6" width="11.42578125" customWidth="1"/>
    <col min="7" max="7" width="22.42578125" bestFit="1" customWidth="1"/>
    <col min="8" max="10" width="11.42578125" customWidth="1"/>
    <col min="11" max="11" width="1.85546875" style="78" customWidth="1"/>
  </cols>
  <sheetData>
    <row r="1" spans="1:11" ht="31.5">
      <c r="A1" s="81"/>
      <c r="B1" s="84" t="s">
        <v>93</v>
      </c>
      <c r="C1" s="84"/>
      <c r="D1" s="84"/>
      <c r="E1" s="84"/>
      <c r="F1" s="84"/>
      <c r="G1" s="84"/>
      <c r="H1" s="84"/>
      <c r="I1" s="84"/>
      <c r="J1" s="84"/>
      <c r="K1" s="81"/>
    </row>
    <row r="2" spans="1:11">
      <c r="A2" s="81"/>
      <c r="B2" s="85" t="str">
        <f>IF(OR(C4="Emp1",D4="Emp2"),"Merci de renseigner les titulaires des comptes ('Emp1' &amp; 'Emp2') -- Supprimer 'Emp2' si le suivi concerne un seul titulaire","Les Libéllés sont personalisables")</f>
        <v>Merci de renseigner les titulaires des comptes ('Emp1' &amp; 'Emp2') -- Supprimer 'Emp2' si le suivi concerne un seul titulaire</v>
      </c>
      <c r="C2" s="85"/>
      <c r="D2" s="85"/>
      <c r="E2" s="85"/>
      <c r="F2" s="85"/>
      <c r="G2" s="85"/>
      <c r="H2" s="85"/>
      <c r="I2" s="85"/>
      <c r="J2" s="85"/>
      <c r="K2" s="81"/>
    </row>
    <row r="3" spans="1:11">
      <c r="A3" s="81"/>
      <c r="B3" s="82" t="s">
        <v>0</v>
      </c>
      <c r="C3" s="82"/>
      <c r="D3" s="82"/>
      <c r="E3" s="82"/>
      <c r="F3" s="81"/>
      <c r="G3" s="82" t="s">
        <v>25</v>
      </c>
      <c r="H3" s="82"/>
      <c r="I3" s="82"/>
      <c r="J3" s="82"/>
      <c r="K3" s="81"/>
    </row>
    <row r="4" spans="1:11">
      <c r="A4" s="81"/>
      <c r="B4" s="1" t="s">
        <v>5</v>
      </c>
      <c r="C4" s="3" t="s">
        <v>97</v>
      </c>
      <c r="D4" s="3" t="s">
        <v>121</v>
      </c>
      <c r="E4" s="3" t="s">
        <v>4</v>
      </c>
      <c r="F4" s="81"/>
      <c r="G4" s="1" t="s">
        <v>5</v>
      </c>
      <c r="H4" s="3" t="str">
        <f>C4</f>
        <v>Emp1</v>
      </c>
      <c r="I4" s="3" t="str">
        <f>D4</f>
        <v>Emp 2</v>
      </c>
      <c r="J4" s="3" t="s">
        <v>4</v>
      </c>
      <c r="K4" s="81"/>
    </row>
    <row r="5" spans="1:11">
      <c r="A5" s="81"/>
      <c r="B5" s="2" t="s">
        <v>37</v>
      </c>
      <c r="C5" s="4"/>
      <c r="D5" s="4"/>
      <c r="E5" s="4"/>
      <c r="F5" s="81"/>
      <c r="G5" s="5" t="s">
        <v>29</v>
      </c>
      <c r="H5" s="4"/>
      <c r="I5" s="4"/>
      <c r="J5" s="4"/>
      <c r="K5" s="81"/>
    </row>
    <row r="6" spans="1:11">
      <c r="A6" s="81"/>
      <c r="B6" s="2" t="s">
        <v>81</v>
      </c>
      <c r="C6" s="4"/>
      <c r="D6" s="4"/>
      <c r="E6" s="4"/>
      <c r="F6" s="81"/>
      <c r="G6" s="5" t="s">
        <v>98</v>
      </c>
      <c r="H6" s="4"/>
      <c r="I6" s="4"/>
      <c r="J6" s="4"/>
      <c r="K6" s="81"/>
    </row>
    <row r="7" spans="1:11">
      <c r="A7" s="81"/>
      <c r="B7" s="61" t="s">
        <v>82</v>
      </c>
      <c r="C7" s="62"/>
      <c r="D7" s="62"/>
      <c r="E7" s="62">
        <f>-D7-C7</f>
        <v>0</v>
      </c>
      <c r="F7" s="81"/>
      <c r="G7" s="5" t="s">
        <v>102</v>
      </c>
      <c r="H7" s="4"/>
      <c r="I7" s="4"/>
      <c r="J7" s="4"/>
      <c r="K7" s="81"/>
    </row>
    <row r="8" spans="1:11">
      <c r="A8" s="81"/>
      <c r="B8" s="10" t="s">
        <v>6</v>
      </c>
      <c r="C8" s="10">
        <f>SUM(C5:C7)</f>
        <v>0</v>
      </c>
      <c r="D8" s="10">
        <f>SUM(D5:D7)</f>
        <v>0</v>
      </c>
      <c r="E8" s="10">
        <f>SUM(E5:E7)</f>
        <v>0</v>
      </c>
      <c r="F8" s="81"/>
      <c r="G8" s="5" t="s">
        <v>103</v>
      </c>
      <c r="H8" s="4"/>
      <c r="I8" s="4"/>
      <c r="J8" s="4"/>
      <c r="K8" s="81"/>
    </row>
    <row r="9" spans="1:11">
      <c r="A9" s="81"/>
      <c r="B9" s="79"/>
      <c r="C9" s="79"/>
      <c r="D9" s="79"/>
      <c r="E9" s="79"/>
      <c r="F9" s="81"/>
      <c r="G9" s="5" t="s">
        <v>30</v>
      </c>
      <c r="H9" s="4"/>
      <c r="I9" s="4"/>
      <c r="J9" s="4"/>
      <c r="K9" s="81"/>
    </row>
    <row r="10" spans="1:11">
      <c r="A10" s="81"/>
      <c r="B10" s="82" t="s">
        <v>7</v>
      </c>
      <c r="C10" s="82"/>
      <c r="D10" s="82"/>
      <c r="E10" s="82"/>
      <c r="F10" s="81"/>
      <c r="G10" s="11" t="s">
        <v>6</v>
      </c>
      <c r="H10" s="11">
        <f>SUM(H5:H9)</f>
        <v>0</v>
      </c>
      <c r="I10" s="11">
        <f>SUM(I5:I9)</f>
        <v>0</v>
      </c>
      <c r="J10" s="11">
        <f>SUM(J5:J9)</f>
        <v>0</v>
      </c>
      <c r="K10" s="81"/>
    </row>
    <row r="11" spans="1:11">
      <c r="A11" s="81"/>
      <c r="B11" s="1" t="s">
        <v>5</v>
      </c>
      <c r="C11" s="3" t="str">
        <f>C4</f>
        <v>Emp1</v>
      </c>
      <c r="D11" s="3" t="str">
        <f>D4</f>
        <v>Emp 2</v>
      </c>
      <c r="E11" s="3" t="s">
        <v>4</v>
      </c>
      <c r="F11" s="81"/>
      <c r="G11" s="79"/>
      <c r="H11" s="79"/>
      <c r="I11" s="79"/>
      <c r="J11" s="79"/>
      <c r="K11" s="81"/>
    </row>
    <row r="12" spans="1:11">
      <c r="A12" s="81"/>
      <c r="B12" s="6" t="s">
        <v>8</v>
      </c>
      <c r="C12" s="7">
        <f>SUM(C13:C15)</f>
        <v>0</v>
      </c>
      <c r="D12" s="7">
        <f>SUM(D13:D15)</f>
        <v>0</v>
      </c>
      <c r="E12" s="7">
        <f>SUM(E13:E15)</f>
        <v>0</v>
      </c>
      <c r="F12" s="81"/>
      <c r="G12" s="82" t="s">
        <v>31</v>
      </c>
      <c r="H12" s="82"/>
      <c r="I12" s="82"/>
      <c r="J12" s="82"/>
      <c r="K12" s="81"/>
    </row>
    <row r="13" spans="1:11">
      <c r="A13" s="81"/>
      <c r="B13" s="5" t="s">
        <v>21</v>
      </c>
      <c r="C13" s="4"/>
      <c r="D13" s="4"/>
      <c r="E13" s="14"/>
      <c r="F13" s="81"/>
      <c r="G13" s="1" t="s">
        <v>5</v>
      </c>
      <c r="H13" s="18" t="str">
        <f>C4</f>
        <v>Emp1</v>
      </c>
      <c r="I13" s="18" t="str">
        <f>D4</f>
        <v>Emp 2</v>
      </c>
      <c r="J13" s="18" t="s">
        <v>4</v>
      </c>
      <c r="K13" s="81"/>
    </row>
    <row r="14" spans="1:11">
      <c r="A14" s="81"/>
      <c r="B14" s="5" t="s">
        <v>9</v>
      </c>
      <c r="C14" s="4"/>
      <c r="D14" s="4"/>
      <c r="E14" s="63"/>
      <c r="F14" s="81"/>
      <c r="G14" s="17" t="str">
        <f>+B3</f>
        <v>REVENUS</v>
      </c>
      <c r="H14" s="19">
        <f>+C8</f>
        <v>0</v>
      </c>
      <c r="I14" s="19">
        <f>+D8</f>
        <v>0</v>
      </c>
      <c r="J14" s="19">
        <f>+E8</f>
        <v>0</v>
      </c>
      <c r="K14" s="81"/>
    </row>
    <row r="15" spans="1:11">
      <c r="A15" s="81"/>
      <c r="B15" s="5" t="s">
        <v>10</v>
      </c>
      <c r="C15" s="4"/>
      <c r="D15" s="4"/>
      <c r="E15" s="63"/>
      <c r="F15" s="81"/>
      <c r="G15" s="17" t="str">
        <f>+B10</f>
        <v>CHARGES</v>
      </c>
      <c r="H15" s="19">
        <f>-C37</f>
        <v>0</v>
      </c>
      <c r="I15" s="19">
        <f>-D37</f>
        <v>0</v>
      </c>
      <c r="J15" s="19">
        <f>-E37</f>
        <v>0</v>
      </c>
      <c r="K15" s="81"/>
    </row>
    <row r="16" spans="1:11">
      <c r="A16" s="81"/>
      <c r="B16" s="6" t="s">
        <v>11</v>
      </c>
      <c r="C16" s="7">
        <f>SUM(C17:C20)</f>
        <v>0</v>
      </c>
      <c r="D16" s="7">
        <f>SUM(D17:D20)</f>
        <v>0</v>
      </c>
      <c r="E16" s="7">
        <f>SUM(E17:E20)</f>
        <v>0</v>
      </c>
      <c r="F16" s="81"/>
      <c r="G16" s="17" t="str">
        <f>+G3</f>
        <v>EPARGNE</v>
      </c>
      <c r="H16" s="19">
        <f>-H10</f>
        <v>0</v>
      </c>
      <c r="I16" s="19">
        <f t="shared" ref="I16:J16" si="0">-I10</f>
        <v>0</v>
      </c>
      <c r="J16" s="19">
        <f t="shared" si="0"/>
        <v>0</v>
      </c>
      <c r="K16" s="81"/>
    </row>
    <row r="17" spans="1:11">
      <c r="A17" s="81"/>
      <c r="B17" s="5" t="s">
        <v>109</v>
      </c>
      <c r="C17" s="4"/>
      <c r="D17" s="4"/>
      <c r="E17" s="4"/>
      <c r="F17" s="81"/>
      <c r="G17" s="12" t="s">
        <v>6</v>
      </c>
      <c r="H17" s="12">
        <f>SUM(H14:H16)</f>
        <v>0</v>
      </c>
      <c r="I17" s="12">
        <f t="shared" ref="I17:J17" si="1">SUM(I14:I16)</f>
        <v>0</v>
      </c>
      <c r="J17" s="12">
        <f t="shared" si="1"/>
        <v>0</v>
      </c>
      <c r="K17" s="81"/>
    </row>
    <row r="18" spans="1:11">
      <c r="A18" s="81"/>
      <c r="B18" s="5" t="s">
        <v>13</v>
      </c>
      <c r="C18" s="4"/>
      <c r="D18" s="4"/>
      <c r="E18" s="4"/>
      <c r="F18" s="81"/>
      <c r="G18" s="79"/>
      <c r="H18" s="79"/>
      <c r="I18" s="79"/>
      <c r="J18" s="79"/>
      <c r="K18" s="81"/>
    </row>
    <row r="19" spans="1:11">
      <c r="A19" s="81"/>
      <c r="B19" s="5" t="s">
        <v>14</v>
      </c>
      <c r="C19" s="4"/>
      <c r="D19" s="4"/>
      <c r="E19" s="4"/>
      <c r="F19" s="81"/>
      <c r="G19" s="80"/>
      <c r="H19" s="80"/>
      <c r="I19" s="80"/>
      <c r="J19" s="80"/>
      <c r="K19" s="81"/>
    </row>
    <row r="20" spans="1:11">
      <c r="A20" s="81"/>
      <c r="B20" s="5" t="s">
        <v>108</v>
      </c>
      <c r="C20" s="4"/>
      <c r="D20" s="4"/>
      <c r="E20" s="4"/>
      <c r="F20" s="81"/>
      <c r="G20" s="109" t="s">
        <v>48</v>
      </c>
      <c r="H20" s="109"/>
      <c r="I20" s="109"/>
      <c r="J20" s="109"/>
      <c r="K20" s="81"/>
    </row>
    <row r="21" spans="1:11">
      <c r="A21" s="81"/>
      <c r="B21" s="6" t="s">
        <v>24</v>
      </c>
      <c r="C21" s="7">
        <f>SUM(C22:C24)</f>
        <v>0</v>
      </c>
      <c r="D21" s="7">
        <f t="shared" ref="D21" si="2">SUM(D22:D24)</f>
        <v>0</v>
      </c>
      <c r="E21" s="7">
        <f>SUM(E22:E24)</f>
        <v>0</v>
      </c>
      <c r="F21" s="81"/>
      <c r="G21" s="1" t="s">
        <v>5</v>
      </c>
      <c r="H21" s="3" t="str">
        <f>C4</f>
        <v>Emp1</v>
      </c>
      <c r="I21" s="3" t="str">
        <f>D4</f>
        <v>Emp 2</v>
      </c>
      <c r="J21" s="3" t="s">
        <v>4</v>
      </c>
      <c r="K21" s="81"/>
    </row>
    <row r="22" spans="1:11">
      <c r="A22" s="81"/>
      <c r="B22" s="5" t="s">
        <v>22</v>
      </c>
      <c r="C22" s="4"/>
      <c r="D22" s="4"/>
      <c r="E22" s="4"/>
      <c r="F22" s="81"/>
      <c r="G22" s="15" t="s">
        <v>49</v>
      </c>
      <c r="H22" s="9">
        <f>H17</f>
        <v>0</v>
      </c>
      <c r="I22" s="9">
        <f>I17</f>
        <v>0</v>
      </c>
      <c r="J22" s="9">
        <f>J17</f>
        <v>0</v>
      </c>
      <c r="K22" s="81"/>
    </row>
    <row r="23" spans="1:11">
      <c r="A23" s="81"/>
      <c r="B23" s="5" t="s">
        <v>32</v>
      </c>
      <c r="C23" s="4"/>
      <c r="D23" s="4"/>
      <c r="E23" s="4"/>
      <c r="F23" s="81"/>
      <c r="G23" s="16" t="s">
        <v>39</v>
      </c>
      <c r="H23" s="9"/>
      <c r="I23" s="9"/>
      <c r="J23" s="9"/>
      <c r="K23" s="81"/>
    </row>
    <row r="24" spans="1:11">
      <c r="A24" s="81"/>
      <c r="B24" s="5" t="s">
        <v>43</v>
      </c>
      <c r="C24" s="4"/>
      <c r="D24" s="4"/>
      <c r="E24" s="4"/>
      <c r="F24" s="81"/>
      <c r="G24" s="16" t="s">
        <v>38</v>
      </c>
      <c r="H24" s="9"/>
      <c r="I24" s="9"/>
      <c r="J24" s="9"/>
      <c r="K24" s="81"/>
    </row>
    <row r="25" spans="1:11">
      <c r="A25" s="81"/>
      <c r="B25" s="6" t="s">
        <v>16</v>
      </c>
      <c r="C25" s="7">
        <f>SUM(C26:C29)</f>
        <v>0</v>
      </c>
      <c r="D25" s="7">
        <f t="shared" ref="D25" si="3">SUM(D26:D29)</f>
        <v>0</v>
      </c>
      <c r="E25" s="7">
        <f>SUM(E26:E29)</f>
        <v>0</v>
      </c>
      <c r="F25" s="81"/>
      <c r="G25" s="16" t="s">
        <v>40</v>
      </c>
      <c r="H25" s="9"/>
      <c r="I25" s="9"/>
      <c r="J25" s="9"/>
      <c r="K25" s="81"/>
    </row>
    <row r="26" spans="1:11">
      <c r="A26" s="81"/>
      <c r="B26" s="5" t="s">
        <v>17</v>
      </c>
      <c r="C26" s="4"/>
      <c r="D26" s="4"/>
      <c r="E26" s="4"/>
      <c r="F26" s="81"/>
      <c r="G26" s="16" t="s">
        <v>41</v>
      </c>
      <c r="H26" s="9"/>
      <c r="I26" s="9"/>
      <c r="J26" s="9"/>
      <c r="K26" s="81"/>
    </row>
    <row r="27" spans="1:11">
      <c r="A27" s="81"/>
      <c r="B27" s="5" t="s">
        <v>18</v>
      </c>
      <c r="C27" s="4"/>
      <c r="D27" s="4"/>
      <c r="E27" s="4"/>
      <c r="F27" s="81"/>
      <c r="G27" s="16" t="s">
        <v>42</v>
      </c>
      <c r="H27" s="9"/>
      <c r="I27" s="9"/>
      <c r="J27" s="9"/>
      <c r="K27" s="81"/>
    </row>
    <row r="28" spans="1:11">
      <c r="A28" s="81"/>
      <c r="B28" s="5" t="s">
        <v>100</v>
      </c>
      <c r="C28" s="4"/>
      <c r="D28" s="4"/>
      <c r="E28" s="4"/>
      <c r="F28" s="81"/>
      <c r="G28" s="16" t="s">
        <v>46</v>
      </c>
      <c r="H28" s="9"/>
      <c r="I28" s="9"/>
      <c r="J28" s="9"/>
      <c r="K28" s="81"/>
    </row>
    <row r="29" spans="1:11">
      <c r="A29" s="81"/>
      <c r="B29" s="5" t="s">
        <v>101</v>
      </c>
      <c r="C29" s="4"/>
      <c r="D29" s="4"/>
      <c r="E29" s="4"/>
      <c r="F29" s="81"/>
      <c r="G29" s="16" t="s">
        <v>47</v>
      </c>
      <c r="H29" s="9"/>
      <c r="I29" s="9"/>
      <c r="J29" s="9"/>
      <c r="K29" s="81"/>
    </row>
    <row r="30" spans="1:11">
      <c r="A30" s="81"/>
      <c r="B30" s="8" t="s">
        <v>23</v>
      </c>
      <c r="C30" s="7">
        <f>SUM(C31:C33)</f>
        <v>0</v>
      </c>
      <c r="D30" s="7">
        <f t="shared" ref="D30" si="4">SUM(D31:D33)</f>
        <v>0</v>
      </c>
      <c r="E30" s="7">
        <f>SUM(E31:E33)</f>
        <v>0</v>
      </c>
      <c r="F30" s="81"/>
      <c r="G30" s="24" t="s">
        <v>54</v>
      </c>
      <c r="H30" s="13">
        <f>H22-SUM(H23:H29)</f>
        <v>0</v>
      </c>
      <c r="I30" s="13">
        <f>I22-SUM(I23:I29)</f>
        <v>0</v>
      </c>
      <c r="J30" s="13">
        <f>J22-SUM(J23:J29)</f>
        <v>0</v>
      </c>
      <c r="K30" s="81"/>
    </row>
    <row r="31" spans="1:11">
      <c r="A31" s="81"/>
      <c r="B31" s="5" t="s">
        <v>0</v>
      </c>
      <c r="C31" s="4"/>
      <c r="D31" s="4"/>
      <c r="E31" s="4"/>
      <c r="F31" s="81"/>
      <c r="G31" s="79"/>
      <c r="H31" s="79"/>
      <c r="I31" s="79"/>
      <c r="J31" s="79"/>
      <c r="K31" s="81"/>
    </row>
    <row r="32" spans="1:11">
      <c r="A32" s="81"/>
      <c r="B32" s="5" t="s">
        <v>33</v>
      </c>
      <c r="C32" s="4"/>
      <c r="D32" s="4"/>
      <c r="E32" s="4"/>
      <c r="F32" s="81"/>
      <c r="G32" s="80"/>
      <c r="H32" s="80"/>
      <c r="I32" s="80"/>
      <c r="J32" s="80"/>
      <c r="K32" s="81"/>
    </row>
    <row r="33" spans="1:11">
      <c r="A33" s="81"/>
      <c r="B33" s="5" t="s">
        <v>14</v>
      </c>
      <c r="C33" s="4"/>
      <c r="D33" s="4"/>
      <c r="E33" s="4"/>
      <c r="F33" s="81"/>
      <c r="G33" s="82" t="s">
        <v>50</v>
      </c>
      <c r="H33" s="82"/>
      <c r="I33" s="82"/>
      <c r="J33" s="82"/>
      <c r="K33" s="81"/>
    </row>
    <row r="34" spans="1:11">
      <c r="A34" s="81"/>
      <c r="B34" s="8" t="s">
        <v>43</v>
      </c>
      <c r="C34" s="7">
        <f>C35+C36</f>
        <v>0</v>
      </c>
      <c r="D34" s="7">
        <f t="shared" ref="D34" si="5">D35+D36</f>
        <v>0</v>
      </c>
      <c r="E34" s="7">
        <f>E35+E36</f>
        <v>0</v>
      </c>
      <c r="F34" s="81"/>
      <c r="G34" s="1" t="s">
        <v>5</v>
      </c>
      <c r="H34" s="3" t="str">
        <f>C4</f>
        <v>Emp1</v>
      </c>
      <c r="I34" s="3" t="str">
        <f>D4</f>
        <v>Emp 2</v>
      </c>
      <c r="J34" s="3" t="s">
        <v>4</v>
      </c>
      <c r="K34" s="81"/>
    </row>
    <row r="35" spans="1:11">
      <c r="A35" s="81"/>
      <c r="B35" s="5" t="s">
        <v>83</v>
      </c>
      <c r="C35" s="4"/>
      <c r="D35" s="4"/>
      <c r="E35" s="4"/>
      <c r="F35" s="81"/>
      <c r="G35" s="20" t="s">
        <v>84</v>
      </c>
      <c r="H35" s="9">
        <v>0</v>
      </c>
      <c r="I35" s="9">
        <v>0</v>
      </c>
      <c r="J35" s="9">
        <v>0</v>
      </c>
      <c r="K35" s="81"/>
    </row>
    <row r="36" spans="1:11">
      <c r="A36" s="81"/>
      <c r="B36" s="5" t="s">
        <v>45</v>
      </c>
      <c r="C36" s="4"/>
      <c r="D36" s="4"/>
      <c r="E36" s="4"/>
      <c r="F36" s="81"/>
      <c r="G36" s="20" t="s">
        <v>51</v>
      </c>
      <c r="H36" s="9">
        <f>H30</f>
        <v>0</v>
      </c>
      <c r="I36" s="9">
        <f>I30</f>
        <v>0</v>
      </c>
      <c r="J36" s="9">
        <f>J30</f>
        <v>0</v>
      </c>
      <c r="K36" s="81"/>
    </row>
    <row r="37" spans="1:11">
      <c r="A37" s="81"/>
      <c r="B37" s="13" t="s">
        <v>6</v>
      </c>
      <c r="C37" s="13">
        <f>C12+C16+C21+C25+C30+C34</f>
        <v>0</v>
      </c>
      <c r="D37" s="13">
        <f t="shared" ref="D37:E37" si="6">D12+D16+D21+D25+D30+D34</f>
        <v>0</v>
      </c>
      <c r="E37" s="13">
        <f t="shared" si="6"/>
        <v>0</v>
      </c>
      <c r="F37" s="81"/>
      <c r="G37" s="22" t="s">
        <v>85</v>
      </c>
      <c r="H37" s="23">
        <f>H35+H36</f>
        <v>0</v>
      </c>
      <c r="I37" s="23">
        <f>I35+I36</f>
        <v>0</v>
      </c>
      <c r="J37" s="23">
        <f>J35+J36</f>
        <v>0</v>
      </c>
      <c r="K37" s="81"/>
    </row>
    <row r="38" spans="1:11" ht="15.75">
      <c r="A38" s="81"/>
      <c r="B38" s="83"/>
      <c r="C38" s="83"/>
      <c r="D38" s="83"/>
      <c r="E38" s="83"/>
      <c r="F38" s="83"/>
      <c r="G38" s="83"/>
      <c r="H38" s="83"/>
      <c r="I38" s="83"/>
      <c r="J38" s="83"/>
      <c r="K38" s="81"/>
    </row>
    <row r="39" spans="1:11" ht="15" hidden="1" customHeight="1"/>
    <row r="40" spans="1:11" ht="15" hidden="1" customHeight="1"/>
    <row r="41" spans="1:11" ht="15" hidden="1" customHeight="1"/>
    <row r="42" spans="1:11" ht="15" hidden="1" customHeight="1"/>
    <row r="43" spans="1:11" ht="15" hidden="1" customHeight="1"/>
    <row r="44" spans="1:11" ht="15" hidden="1" customHeight="1"/>
  </sheetData>
  <mergeCells count="16">
    <mergeCell ref="G31:J32"/>
    <mergeCell ref="K1:K38"/>
    <mergeCell ref="A1:A38"/>
    <mergeCell ref="G18:J19"/>
    <mergeCell ref="G20:J20"/>
    <mergeCell ref="G33:J33"/>
    <mergeCell ref="B9:E9"/>
    <mergeCell ref="G11:J11"/>
    <mergeCell ref="B38:J38"/>
    <mergeCell ref="B3:E3"/>
    <mergeCell ref="F3:F37"/>
    <mergeCell ref="B10:E10"/>
    <mergeCell ref="B1:J1"/>
    <mergeCell ref="G3:J3"/>
    <mergeCell ref="G12:J12"/>
    <mergeCell ref="B2:J2"/>
  </mergeCells>
  <conditionalFormatting sqref="C4:D4">
    <cfRule type="expression" dxfId="12" priority="3">
      <formula>$B$2&lt;&gt;""</formula>
    </cfRule>
  </conditionalFormatting>
  <conditionalFormatting sqref="D4:E8 D11:E37 I4:J10 I13:J17 I21:J30 I34:J37">
    <cfRule type="expression" dxfId="11" priority="2">
      <formula>$D$4=""</formula>
    </cfRule>
  </conditionalFormatting>
  <conditionalFormatting sqref="B2:J2">
    <cfRule type="expression" dxfId="10" priority="1">
      <formula>$B$2="Les Libéllés sont personalisables"</formula>
    </cfRule>
  </conditionalFormatting>
  <hyperlinks>
    <hyperlink ref="G20:J20" location="'RAPPROCHEMENT SUIVI CPT JOINT'!A1" display="DEPENSES 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C31" sqref="C31"/>
    </sheetView>
  </sheetViews>
  <sheetFormatPr baseColWidth="10" defaultColWidth="0" defaultRowHeight="15" customHeight="1" zeroHeight="1"/>
  <cols>
    <col min="1" max="1" width="2.28515625" customWidth="1"/>
    <col min="2" max="2" width="20.7109375" customWidth="1"/>
    <col min="3" max="7" width="11.42578125" customWidth="1"/>
    <col min="8" max="8" width="20.140625" bestFit="1" customWidth="1"/>
    <col min="9" max="11" width="11.42578125" customWidth="1"/>
    <col min="12" max="12" width="1.85546875" style="81" customWidth="1"/>
    <col min="13" max="16384" width="11.42578125" hidden="1"/>
  </cols>
  <sheetData>
    <row r="1" spans="1:11" ht="31.5">
      <c r="A1" s="81"/>
      <c r="B1" s="84" t="s">
        <v>55</v>
      </c>
      <c r="C1" s="84"/>
      <c r="D1" s="84"/>
      <c r="E1" s="84"/>
      <c r="F1" s="84"/>
      <c r="G1" s="84"/>
      <c r="H1" s="84"/>
      <c r="I1" s="84"/>
      <c r="J1" s="84"/>
      <c r="K1" s="84"/>
    </row>
    <row r="2" spans="1:1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>
      <c r="A3" s="81"/>
      <c r="B3" s="88" t="s">
        <v>0</v>
      </c>
      <c r="C3" s="89"/>
      <c r="D3" s="89"/>
      <c r="E3" s="89"/>
      <c r="F3" s="89"/>
      <c r="G3" s="81"/>
      <c r="H3" s="82" t="s">
        <v>25</v>
      </c>
      <c r="I3" s="82"/>
      <c r="J3" s="82"/>
      <c r="K3" s="82"/>
    </row>
    <row r="4" spans="1:11">
      <c r="A4" s="81"/>
      <c r="B4" s="1" t="s">
        <v>5</v>
      </c>
      <c r="C4" s="3" t="s">
        <v>2</v>
      </c>
      <c r="D4" s="3" t="s">
        <v>3</v>
      </c>
      <c r="E4" s="90" t="s">
        <v>4</v>
      </c>
      <c r="F4" s="90"/>
      <c r="G4" s="81"/>
      <c r="H4" s="1" t="s">
        <v>5</v>
      </c>
      <c r="I4" s="3" t="s">
        <v>2</v>
      </c>
      <c r="J4" s="3" t="s">
        <v>3</v>
      </c>
      <c r="K4" s="3" t="s">
        <v>4</v>
      </c>
    </row>
    <row r="5" spans="1:11">
      <c r="A5" s="81"/>
      <c r="B5" s="2" t="s">
        <v>37</v>
      </c>
      <c r="C5" s="4">
        <v>1560</v>
      </c>
      <c r="D5" s="4">
        <v>1520</v>
      </c>
      <c r="E5" s="90"/>
      <c r="F5" s="90"/>
      <c r="G5" s="81"/>
      <c r="H5" s="5" t="s">
        <v>26</v>
      </c>
      <c r="I5" s="4">
        <v>60</v>
      </c>
      <c r="J5" s="4"/>
      <c r="K5" s="4"/>
    </row>
    <row r="6" spans="1:11">
      <c r="A6" s="81"/>
      <c r="B6" s="2" t="s">
        <v>1</v>
      </c>
      <c r="C6" s="4">
        <v>85</v>
      </c>
      <c r="D6" s="4"/>
      <c r="E6" s="90"/>
      <c r="F6" s="90"/>
      <c r="G6" s="81"/>
      <c r="H6" s="5" t="s">
        <v>27</v>
      </c>
      <c r="I6" s="4"/>
      <c r="J6" s="4"/>
      <c r="K6" s="4"/>
    </row>
    <row r="7" spans="1:11">
      <c r="A7" s="81"/>
      <c r="B7" s="2" t="s">
        <v>15</v>
      </c>
      <c r="C7" s="4">
        <v>-990</v>
      </c>
      <c r="D7" s="4">
        <v>-990</v>
      </c>
      <c r="E7" s="90">
        <f>-D7-C7</f>
        <v>1980</v>
      </c>
      <c r="F7" s="90"/>
      <c r="G7" s="81"/>
      <c r="H7" s="5" t="s">
        <v>28</v>
      </c>
      <c r="I7" s="4">
        <v>20</v>
      </c>
      <c r="J7" s="4"/>
      <c r="K7" s="4"/>
    </row>
    <row r="8" spans="1:11">
      <c r="A8" s="81"/>
      <c r="B8" s="10" t="s">
        <v>6</v>
      </c>
      <c r="C8" s="10">
        <f>SUM(C5:C7)</f>
        <v>655</v>
      </c>
      <c r="D8" s="10">
        <f>SUM(D5:D7)</f>
        <v>530</v>
      </c>
      <c r="E8" s="91">
        <f>SUM(E5:E7)</f>
        <v>1980</v>
      </c>
      <c r="F8" s="91"/>
      <c r="G8" s="81"/>
      <c r="H8" s="5" t="s">
        <v>29</v>
      </c>
      <c r="I8" s="4"/>
      <c r="J8" s="4"/>
      <c r="K8" s="4"/>
    </row>
    <row r="9" spans="1:11">
      <c r="A9" s="81"/>
      <c r="B9" s="79"/>
      <c r="C9" s="79"/>
      <c r="D9" s="79"/>
      <c r="E9" s="86"/>
      <c r="F9" s="25"/>
      <c r="G9" s="81"/>
      <c r="H9" s="5" t="s">
        <v>30</v>
      </c>
      <c r="I9" s="4"/>
      <c r="J9" s="4"/>
      <c r="K9" s="4"/>
    </row>
    <row r="10" spans="1:11">
      <c r="A10" s="81"/>
      <c r="B10" s="88" t="s">
        <v>7</v>
      </c>
      <c r="C10" s="89"/>
      <c r="D10" s="89"/>
      <c r="E10" s="89"/>
      <c r="F10" s="89"/>
      <c r="G10" s="81"/>
      <c r="H10" s="11" t="s">
        <v>6</v>
      </c>
      <c r="I10" s="11">
        <f>SUM(I5:I9)</f>
        <v>80</v>
      </c>
      <c r="J10" s="11">
        <f>SUM(J5:J9)</f>
        <v>0</v>
      </c>
      <c r="K10" s="11">
        <f>SUM(K5:K9)</f>
        <v>0</v>
      </c>
    </row>
    <row r="11" spans="1:11" ht="31.5" customHeight="1">
      <c r="A11" s="81"/>
      <c r="B11" s="1" t="s">
        <v>5</v>
      </c>
      <c r="C11" s="26" t="s">
        <v>2</v>
      </c>
      <c r="D11" s="26" t="s">
        <v>3</v>
      </c>
      <c r="E11" s="92" t="s">
        <v>58</v>
      </c>
      <c r="F11" s="93"/>
      <c r="G11" s="81"/>
      <c r="H11" s="79"/>
      <c r="I11" s="79"/>
      <c r="J11" s="79"/>
      <c r="K11" s="79"/>
    </row>
    <row r="12" spans="1:11">
      <c r="A12" s="81"/>
      <c r="B12" s="6" t="s">
        <v>8</v>
      </c>
      <c r="C12" s="7">
        <f>SUM(C13:C15)</f>
        <v>0</v>
      </c>
      <c r="D12" s="7">
        <f>SUM(D13:D15)</f>
        <v>0</v>
      </c>
      <c r="E12" s="27">
        <f>SUM(E13:E15)</f>
        <v>40</v>
      </c>
      <c r="F12" s="27">
        <f>SUM(F13:F15)</f>
        <v>210</v>
      </c>
      <c r="G12" s="81"/>
      <c r="H12" s="82" t="s">
        <v>31</v>
      </c>
      <c r="I12" s="82"/>
      <c r="J12" s="82"/>
      <c r="K12" s="82"/>
    </row>
    <row r="13" spans="1:11">
      <c r="A13" s="81"/>
      <c r="B13" s="5" t="s">
        <v>21</v>
      </c>
      <c r="C13" s="4"/>
      <c r="D13" s="4"/>
      <c r="E13" s="14"/>
      <c r="F13" s="14">
        <v>50</v>
      </c>
      <c r="G13" s="81"/>
      <c r="H13" s="1" t="s">
        <v>5</v>
      </c>
      <c r="I13" s="18" t="s">
        <v>2</v>
      </c>
      <c r="J13" s="18" t="s">
        <v>3</v>
      </c>
      <c r="K13" s="18" t="s">
        <v>4</v>
      </c>
    </row>
    <row r="14" spans="1:11">
      <c r="A14" s="81"/>
      <c r="B14" s="5" t="s">
        <v>9</v>
      </c>
      <c r="C14" s="4"/>
      <c r="D14" s="4"/>
      <c r="E14" s="94">
        <v>40</v>
      </c>
      <c r="F14" s="94">
        <v>160</v>
      </c>
      <c r="G14" s="81"/>
      <c r="H14" s="17" t="str">
        <f>+B3</f>
        <v>REVENUS</v>
      </c>
      <c r="I14" s="19">
        <f>+C8</f>
        <v>655</v>
      </c>
      <c r="J14" s="19">
        <f>+D8</f>
        <v>530</v>
      </c>
      <c r="K14" s="19">
        <f>+E8</f>
        <v>1980</v>
      </c>
    </row>
    <row r="15" spans="1:11">
      <c r="A15" s="81"/>
      <c r="B15" s="5" t="s">
        <v>10</v>
      </c>
      <c r="C15" s="4"/>
      <c r="D15" s="4"/>
      <c r="E15" s="95"/>
      <c r="F15" s="95"/>
      <c r="G15" s="81"/>
      <c r="H15" s="17" t="str">
        <f>+B10</f>
        <v>CHARGES</v>
      </c>
      <c r="I15" s="19">
        <f>-C36</f>
        <v>-441.42</v>
      </c>
      <c r="J15" s="19">
        <f>-D36</f>
        <v>-33.950000000000003</v>
      </c>
      <c r="K15" s="19">
        <f>-E36-F36</f>
        <v>-1922.7199999999998</v>
      </c>
    </row>
    <row r="16" spans="1:11">
      <c r="A16" s="81"/>
      <c r="B16" s="6" t="s">
        <v>11</v>
      </c>
      <c r="C16" s="7">
        <f>SUM(C17:C20)</f>
        <v>92</v>
      </c>
      <c r="D16" s="7">
        <f>SUM(D17:D20)</f>
        <v>0</v>
      </c>
      <c r="E16" s="7">
        <f>SUM(E17:E20)</f>
        <v>8.92</v>
      </c>
      <c r="F16" s="7">
        <f>SUM(F17:F20)</f>
        <v>81.400000000000006</v>
      </c>
      <c r="G16" s="81"/>
      <c r="H16" s="17" t="str">
        <f>+H3</f>
        <v>EPARGNE</v>
      </c>
      <c r="I16" s="19">
        <f>-I10</f>
        <v>-80</v>
      </c>
      <c r="J16" s="19">
        <f t="shared" ref="J16:K16" si="0">-J10</f>
        <v>0</v>
      </c>
      <c r="K16" s="19">
        <f t="shared" si="0"/>
        <v>0</v>
      </c>
    </row>
    <row r="17" spans="1:11">
      <c r="A17" s="81"/>
      <c r="B17" s="5" t="s">
        <v>12</v>
      </c>
      <c r="C17" s="4"/>
      <c r="D17" s="4"/>
      <c r="E17" s="4"/>
      <c r="F17" s="4">
        <v>13.2</v>
      </c>
      <c r="G17" s="81"/>
      <c r="H17" s="12" t="s">
        <v>6</v>
      </c>
      <c r="I17" s="12">
        <f>SUM(I14:I16)</f>
        <v>133.57999999999998</v>
      </c>
      <c r="J17" s="12">
        <f t="shared" ref="J17:K17" si="1">SUM(J14:J16)</f>
        <v>496.05</v>
      </c>
      <c r="K17" s="12">
        <f t="shared" si="1"/>
        <v>57.2800000000002</v>
      </c>
    </row>
    <row r="18" spans="1:11">
      <c r="A18" s="81"/>
      <c r="B18" s="5" t="s">
        <v>13</v>
      </c>
      <c r="C18" s="4">
        <v>92</v>
      </c>
      <c r="D18" s="4"/>
      <c r="E18" s="4"/>
      <c r="F18" s="4"/>
      <c r="G18" s="81"/>
      <c r="H18" s="79"/>
      <c r="I18" s="79"/>
      <c r="J18" s="79"/>
      <c r="K18" s="79"/>
    </row>
    <row r="19" spans="1:11">
      <c r="A19" s="81"/>
      <c r="B19" s="5" t="s">
        <v>14</v>
      </c>
      <c r="C19" s="4"/>
      <c r="D19" s="4"/>
      <c r="E19" s="4">
        <v>8.92</v>
      </c>
      <c r="F19" s="4">
        <f>7.1+40.6</f>
        <v>47.7</v>
      </c>
      <c r="G19" s="81"/>
      <c r="H19" s="80"/>
      <c r="I19" s="80"/>
      <c r="J19" s="80"/>
      <c r="K19" s="80"/>
    </row>
    <row r="20" spans="1:11">
      <c r="A20" s="81"/>
      <c r="B20" s="5" t="s">
        <v>34</v>
      </c>
      <c r="C20" s="4"/>
      <c r="D20" s="4"/>
      <c r="E20" s="4"/>
      <c r="F20" s="4">
        <v>20.5</v>
      </c>
      <c r="G20" s="81"/>
      <c r="H20" s="82" t="s">
        <v>48</v>
      </c>
      <c r="I20" s="82"/>
      <c r="J20" s="82"/>
      <c r="K20" s="82"/>
    </row>
    <row r="21" spans="1:11">
      <c r="A21" s="81"/>
      <c r="B21" s="6" t="s">
        <v>24</v>
      </c>
      <c r="C21" s="7">
        <f>SUM(C22:C22)</f>
        <v>38.71</v>
      </c>
      <c r="D21" s="7">
        <f t="shared" ref="D21" si="2">SUM(D22:D23)</f>
        <v>30</v>
      </c>
      <c r="E21" s="7"/>
      <c r="F21" s="7">
        <f>F23</f>
        <v>0</v>
      </c>
      <c r="G21" s="81"/>
      <c r="H21" s="1" t="s">
        <v>5</v>
      </c>
      <c r="I21" s="3" t="s">
        <v>2</v>
      </c>
      <c r="J21" s="3" t="s">
        <v>3</v>
      </c>
      <c r="K21" s="3" t="s">
        <v>4</v>
      </c>
    </row>
    <row r="22" spans="1:11">
      <c r="A22" s="81"/>
      <c r="B22" s="5" t="s">
        <v>22</v>
      </c>
      <c r="C22" s="4">
        <v>38.71</v>
      </c>
      <c r="D22" s="4">
        <v>30</v>
      </c>
      <c r="E22" s="4"/>
      <c r="F22" s="4"/>
      <c r="G22" s="81"/>
      <c r="H22" s="15" t="s">
        <v>49</v>
      </c>
      <c r="I22" s="9">
        <f>I17</f>
        <v>133.57999999999998</v>
      </c>
      <c r="J22" s="9">
        <f>J17</f>
        <v>496.05</v>
      </c>
      <c r="K22" s="9">
        <f>K17</f>
        <v>57.2800000000002</v>
      </c>
    </row>
    <row r="23" spans="1:11">
      <c r="A23" s="81"/>
      <c r="B23" s="5" t="s">
        <v>32</v>
      </c>
      <c r="C23" s="4"/>
      <c r="D23" s="4"/>
      <c r="E23" s="4"/>
      <c r="F23" s="4"/>
      <c r="G23" s="81"/>
      <c r="H23" s="16" t="s">
        <v>39</v>
      </c>
      <c r="I23" s="9"/>
      <c r="J23" s="9"/>
      <c r="K23" s="9"/>
    </row>
    <row r="24" spans="1:11">
      <c r="A24" s="81"/>
      <c r="B24" s="6" t="s">
        <v>59</v>
      </c>
      <c r="C24" s="7">
        <f>SUM(C25:C28)</f>
        <v>139.05000000000001</v>
      </c>
      <c r="D24" s="7">
        <f t="shared" ref="D24:F24" si="3">SUM(D25:D28)</f>
        <v>0</v>
      </c>
      <c r="E24" s="7">
        <f t="shared" si="3"/>
        <v>593</v>
      </c>
      <c r="F24" s="7">
        <f t="shared" si="3"/>
        <v>989.4</v>
      </c>
      <c r="G24" s="81"/>
      <c r="H24" s="16" t="s">
        <v>38</v>
      </c>
      <c r="I24" s="9"/>
      <c r="J24" s="9"/>
      <c r="K24" s="9"/>
    </row>
    <row r="25" spans="1:11">
      <c r="A25" s="81"/>
      <c r="B25" s="5" t="s">
        <v>17</v>
      </c>
      <c r="C25" s="4">
        <v>87.35</v>
      </c>
      <c r="D25" s="4"/>
      <c r="E25" s="4"/>
      <c r="F25" s="4"/>
      <c r="G25" s="81"/>
      <c r="H25" s="16" t="s">
        <v>40</v>
      </c>
      <c r="I25" s="9"/>
      <c r="J25" s="9"/>
      <c r="K25" s="9"/>
    </row>
    <row r="26" spans="1:11">
      <c r="A26" s="81"/>
      <c r="B26" s="5" t="s">
        <v>18</v>
      </c>
      <c r="C26" s="4"/>
      <c r="D26" s="4"/>
      <c r="E26" s="4"/>
      <c r="F26" s="4">
        <v>989.4</v>
      </c>
      <c r="G26" s="81"/>
      <c r="H26" s="16" t="s">
        <v>41</v>
      </c>
      <c r="I26" s="9"/>
      <c r="J26" s="9"/>
      <c r="K26" s="9"/>
    </row>
    <row r="27" spans="1:11">
      <c r="A27" s="81"/>
      <c r="B27" s="5" t="s">
        <v>20</v>
      </c>
      <c r="C27" s="4">
        <v>51.7</v>
      </c>
      <c r="D27" s="4"/>
      <c r="E27" s="4"/>
      <c r="F27" s="4"/>
      <c r="G27" s="81"/>
      <c r="H27" s="16" t="s">
        <v>42</v>
      </c>
      <c r="I27" s="9"/>
      <c r="J27" s="9"/>
      <c r="K27" s="9"/>
    </row>
    <row r="28" spans="1:11">
      <c r="A28" s="81"/>
      <c r="B28" s="5" t="s">
        <v>60</v>
      </c>
      <c r="C28" s="4"/>
      <c r="D28" s="4"/>
      <c r="E28" s="4">
        <v>593</v>
      </c>
      <c r="F28" s="4"/>
      <c r="G28" s="81"/>
      <c r="H28" s="16" t="s">
        <v>46</v>
      </c>
      <c r="I28" s="9"/>
      <c r="J28" s="9"/>
      <c r="K28" s="9"/>
    </row>
    <row r="29" spans="1:11">
      <c r="A29" s="81"/>
      <c r="B29" s="8" t="s">
        <v>23</v>
      </c>
      <c r="C29" s="7">
        <f t="shared" ref="C29:D29" si="4">SUM(C30:C32)</f>
        <v>167</v>
      </c>
      <c r="D29" s="7">
        <f t="shared" si="4"/>
        <v>0</v>
      </c>
      <c r="E29" s="7"/>
      <c r="F29" s="7"/>
      <c r="G29" s="81"/>
      <c r="H29" s="16" t="s">
        <v>47</v>
      </c>
      <c r="I29" s="9"/>
      <c r="J29" s="9"/>
      <c r="K29" s="9"/>
    </row>
    <row r="30" spans="1:11">
      <c r="A30" s="81"/>
      <c r="B30" s="5" t="s">
        <v>0</v>
      </c>
      <c r="C30" s="4">
        <v>167</v>
      </c>
      <c r="D30" s="4"/>
      <c r="E30" s="4"/>
      <c r="F30" s="4"/>
      <c r="G30" s="21" t="s">
        <v>35</v>
      </c>
      <c r="H30" s="24" t="s">
        <v>54</v>
      </c>
      <c r="I30" s="13">
        <f>I22-SUM(I23:I29)</f>
        <v>133.57999999999998</v>
      </c>
      <c r="J30" s="13">
        <f>J22-SUM(J23:J29)</f>
        <v>496.05</v>
      </c>
      <c r="K30" s="13">
        <f>K22-SUM(K23:K29)</f>
        <v>57.2800000000002</v>
      </c>
    </row>
    <row r="31" spans="1:11">
      <c r="A31" s="81"/>
      <c r="B31" s="5" t="s">
        <v>33</v>
      </c>
      <c r="C31" s="4"/>
      <c r="D31" s="4"/>
      <c r="E31" s="4"/>
      <c r="F31" s="4"/>
      <c r="G31" s="21" t="s">
        <v>36</v>
      </c>
      <c r="H31" s="79"/>
      <c r="I31" s="79"/>
      <c r="J31" s="79"/>
      <c r="K31" s="79"/>
    </row>
    <row r="32" spans="1:11">
      <c r="A32" s="81"/>
      <c r="B32" s="5" t="s">
        <v>14</v>
      </c>
      <c r="C32" s="4"/>
      <c r="D32" s="4"/>
      <c r="E32" s="4"/>
      <c r="F32" s="4"/>
      <c r="G32" s="21" t="s">
        <v>36</v>
      </c>
      <c r="H32" s="82" t="s">
        <v>50</v>
      </c>
      <c r="I32" s="82"/>
      <c r="J32" s="82"/>
      <c r="K32" s="82"/>
    </row>
    <row r="33" spans="1:11">
      <c r="A33" s="81"/>
      <c r="B33" s="8" t="s">
        <v>43</v>
      </c>
      <c r="C33" s="7">
        <f>C34+C35</f>
        <v>4.66</v>
      </c>
      <c r="D33" s="7">
        <f t="shared" ref="D33" si="5">D34+D35</f>
        <v>3.95</v>
      </c>
      <c r="E33" s="7"/>
      <c r="F33" s="7"/>
      <c r="G33" s="87"/>
      <c r="H33" s="1" t="s">
        <v>5</v>
      </c>
      <c r="I33" s="3" t="s">
        <v>2</v>
      </c>
      <c r="J33" s="3" t="s">
        <v>3</v>
      </c>
      <c r="K33" s="3" t="s">
        <v>4</v>
      </c>
    </row>
    <row r="34" spans="1:11">
      <c r="A34" s="81"/>
      <c r="B34" s="5" t="s">
        <v>44</v>
      </c>
      <c r="C34" s="4">
        <f>4.91-0.25</f>
        <v>4.66</v>
      </c>
      <c r="D34" s="4">
        <f>4.07-0.12</f>
        <v>3.95</v>
      </c>
      <c r="E34" s="4"/>
      <c r="F34" s="4"/>
      <c r="G34" s="87"/>
      <c r="H34" s="20" t="s">
        <v>52</v>
      </c>
      <c r="I34" s="9">
        <v>0</v>
      </c>
      <c r="J34" s="9">
        <v>0</v>
      </c>
      <c r="K34" s="9">
        <v>0</v>
      </c>
    </row>
    <row r="35" spans="1:11">
      <c r="A35" s="81"/>
      <c r="B35" s="5" t="s">
        <v>45</v>
      </c>
      <c r="C35" s="4"/>
      <c r="D35" s="4"/>
      <c r="E35" s="4"/>
      <c r="F35" s="4"/>
      <c r="G35" s="87"/>
      <c r="H35" s="20" t="s">
        <v>51</v>
      </c>
      <c r="I35" s="9">
        <f>I30</f>
        <v>133.57999999999998</v>
      </c>
      <c r="J35" s="9">
        <f t="shared" ref="J35:K35" si="6">J30</f>
        <v>496.05</v>
      </c>
      <c r="K35" s="9">
        <f t="shared" si="6"/>
        <v>57.2800000000002</v>
      </c>
    </row>
    <row r="36" spans="1:11">
      <c r="A36" s="81"/>
      <c r="B36" s="13" t="s">
        <v>6</v>
      </c>
      <c r="C36" s="13">
        <f>C12+C16+C21+C24+C29+C33</f>
        <v>441.42</v>
      </c>
      <c r="D36" s="13">
        <f t="shared" ref="D36" si="7">D12+D16+D21+D24+D29+D33</f>
        <v>33.950000000000003</v>
      </c>
      <c r="E36" s="13">
        <f>E12+E16+E21+E24+E29+E33</f>
        <v>641.91999999999996</v>
      </c>
      <c r="F36" s="13">
        <f>F12+F16+F21+F24+F29+F33</f>
        <v>1280.8</v>
      </c>
      <c r="G36" s="87"/>
      <c r="H36" s="22" t="s">
        <v>53</v>
      </c>
      <c r="I36" s="23">
        <f>I34+I35</f>
        <v>133.57999999999998</v>
      </c>
      <c r="J36" s="23">
        <f t="shared" ref="J36:K36" si="8">J34+J35</f>
        <v>496.05</v>
      </c>
      <c r="K36" s="23">
        <f t="shared" si="8"/>
        <v>57.2800000000002</v>
      </c>
    </row>
    <row r="37" spans="1:11">
      <c r="A37" s="81"/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 ht="15" hidden="1" customHeight="1"/>
    <row r="39" spans="1:11" ht="15" hidden="1" customHeight="1"/>
    <row r="40" spans="1:11" ht="15" hidden="1" customHeight="1"/>
    <row r="41" spans="1:11" ht="15" hidden="1" customHeight="1"/>
    <row r="42" spans="1:11" ht="15" hidden="1" customHeight="1"/>
    <row r="43" spans="1:11" ht="15" hidden="1" customHeight="1"/>
  </sheetData>
  <mergeCells count="25">
    <mergeCell ref="H20:K20"/>
    <mergeCell ref="H31:K31"/>
    <mergeCell ref="H32:K32"/>
    <mergeCell ref="E8:F8"/>
    <mergeCell ref="B10:F10"/>
    <mergeCell ref="E11:F11"/>
    <mergeCell ref="H12:K12"/>
    <mergeCell ref="E14:E15"/>
    <mergeCell ref="F14:F15"/>
    <mergeCell ref="A1:A37"/>
    <mergeCell ref="B1:K1"/>
    <mergeCell ref="L1:L1048576"/>
    <mergeCell ref="B2:K2"/>
    <mergeCell ref="G3:G29"/>
    <mergeCell ref="H3:K3"/>
    <mergeCell ref="B9:E9"/>
    <mergeCell ref="H11:K11"/>
    <mergeCell ref="G33:G36"/>
    <mergeCell ref="B37:K37"/>
    <mergeCell ref="B3:F3"/>
    <mergeCell ref="E4:F4"/>
    <mergeCell ref="E5:F5"/>
    <mergeCell ref="E6:F6"/>
    <mergeCell ref="E7:F7"/>
    <mergeCell ref="H18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B26" sqref="B26"/>
    </sheetView>
  </sheetViews>
  <sheetFormatPr baseColWidth="10" defaultColWidth="0" defaultRowHeight="15" customHeight="1" zeroHeight="1"/>
  <cols>
    <col min="1" max="1" width="2.28515625" customWidth="1"/>
    <col min="2" max="2" width="20.7109375" customWidth="1"/>
    <col min="3" max="6" width="11.42578125" customWidth="1"/>
    <col min="7" max="7" width="20.140625" bestFit="1" customWidth="1"/>
    <col min="8" max="10" width="11.42578125" customWidth="1"/>
    <col min="11" max="11" width="1.85546875" style="81" customWidth="1"/>
    <col min="12" max="16384" width="11.42578125" hidden="1"/>
  </cols>
  <sheetData>
    <row r="1" spans="1:10" ht="31.5">
      <c r="A1" s="81"/>
      <c r="B1" s="84" t="s">
        <v>56</v>
      </c>
      <c r="C1" s="84"/>
      <c r="D1" s="84"/>
      <c r="E1" s="84"/>
      <c r="F1" s="84"/>
      <c r="G1" s="84"/>
      <c r="H1" s="84"/>
      <c r="I1" s="84"/>
      <c r="J1" s="84"/>
    </row>
    <row r="2" spans="1:10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81"/>
      <c r="B3" s="82" t="s">
        <v>0</v>
      </c>
      <c r="C3" s="82"/>
      <c r="D3" s="82"/>
      <c r="E3" s="82"/>
      <c r="F3" s="81"/>
      <c r="G3" s="82" t="s">
        <v>25</v>
      </c>
      <c r="H3" s="82"/>
      <c r="I3" s="82"/>
      <c r="J3" s="82"/>
    </row>
    <row r="4" spans="1:10">
      <c r="A4" s="81"/>
      <c r="B4" s="1" t="s">
        <v>5</v>
      </c>
      <c r="C4" s="3" t="s">
        <v>2</v>
      </c>
      <c r="D4" s="3" t="s">
        <v>3</v>
      </c>
      <c r="E4" s="3" t="s">
        <v>4</v>
      </c>
      <c r="F4" s="81"/>
      <c r="G4" s="1" t="s">
        <v>5</v>
      </c>
      <c r="H4" s="3" t="s">
        <v>2</v>
      </c>
      <c r="I4" s="3" t="s">
        <v>3</v>
      </c>
      <c r="J4" s="3" t="s">
        <v>4</v>
      </c>
    </row>
    <row r="5" spans="1:10">
      <c r="A5" s="81"/>
      <c r="B5" s="2" t="s">
        <v>37</v>
      </c>
      <c r="C5" s="4">
        <v>1560</v>
      </c>
      <c r="D5" s="4">
        <v>1520</v>
      </c>
      <c r="E5" s="4"/>
      <c r="F5" s="81"/>
      <c r="G5" s="5" t="s">
        <v>26</v>
      </c>
      <c r="H5" s="4">
        <v>60</v>
      </c>
      <c r="I5" s="4"/>
      <c r="J5" s="4"/>
    </row>
    <row r="6" spans="1:10">
      <c r="A6" s="81"/>
      <c r="B6" s="2" t="s">
        <v>1</v>
      </c>
      <c r="C6" s="4"/>
      <c r="D6" s="4"/>
      <c r="E6" s="4"/>
      <c r="F6" s="81"/>
      <c r="G6" s="5" t="s">
        <v>27</v>
      </c>
      <c r="H6" s="4"/>
      <c r="I6" s="4"/>
      <c r="J6" s="4"/>
    </row>
    <row r="7" spans="1:10">
      <c r="A7" s="81"/>
      <c r="B7" s="2" t="s">
        <v>15</v>
      </c>
      <c r="C7" s="4">
        <v>-640</v>
      </c>
      <c r="D7" s="4">
        <v>-640</v>
      </c>
      <c r="E7" s="4">
        <f>-D7-C7</f>
        <v>1280</v>
      </c>
      <c r="F7" s="81"/>
      <c r="G7" s="5" t="s">
        <v>28</v>
      </c>
      <c r="H7" s="4">
        <v>20</v>
      </c>
      <c r="I7" s="4"/>
      <c r="J7" s="4"/>
    </row>
    <row r="8" spans="1:10">
      <c r="A8" s="81"/>
      <c r="B8" s="10" t="s">
        <v>6</v>
      </c>
      <c r="C8" s="10">
        <f>SUM(C5:C7)</f>
        <v>920</v>
      </c>
      <c r="D8" s="10">
        <f>SUM(D5:D7)</f>
        <v>880</v>
      </c>
      <c r="E8" s="10">
        <f>SUM(E5:E7)</f>
        <v>1280</v>
      </c>
      <c r="F8" s="81"/>
      <c r="G8" s="5" t="s">
        <v>29</v>
      </c>
      <c r="H8" s="4"/>
      <c r="I8" s="4"/>
      <c r="J8" s="4"/>
    </row>
    <row r="9" spans="1:10">
      <c r="A9" s="81"/>
      <c r="B9" s="79"/>
      <c r="C9" s="79"/>
      <c r="D9" s="79"/>
      <c r="E9" s="79"/>
      <c r="F9" s="81"/>
      <c r="G9" s="5" t="s">
        <v>30</v>
      </c>
      <c r="H9" s="4"/>
      <c r="I9" s="4"/>
      <c r="J9" s="4"/>
    </row>
    <row r="10" spans="1:10">
      <c r="A10" s="81"/>
      <c r="B10" s="82" t="s">
        <v>7</v>
      </c>
      <c r="C10" s="82"/>
      <c r="D10" s="82"/>
      <c r="E10" s="82"/>
      <c r="F10" s="81"/>
      <c r="G10" s="11" t="s">
        <v>6</v>
      </c>
      <c r="H10" s="11">
        <f>SUM(H5:H9)</f>
        <v>80</v>
      </c>
      <c r="I10" s="11">
        <f>SUM(I5:I9)</f>
        <v>0</v>
      </c>
      <c r="J10" s="11">
        <f>SUM(J5:J9)</f>
        <v>0</v>
      </c>
    </row>
    <row r="11" spans="1:10">
      <c r="A11" s="81"/>
      <c r="B11" s="1" t="s">
        <v>5</v>
      </c>
      <c r="C11" s="3" t="s">
        <v>2</v>
      </c>
      <c r="D11" s="3" t="s">
        <v>3</v>
      </c>
      <c r="E11" s="3" t="s">
        <v>4</v>
      </c>
      <c r="F11" s="81"/>
      <c r="G11" s="79"/>
      <c r="H11" s="79"/>
      <c r="I11" s="79"/>
      <c r="J11" s="79"/>
    </row>
    <row r="12" spans="1:10">
      <c r="A12" s="81"/>
      <c r="B12" s="6" t="s">
        <v>8</v>
      </c>
      <c r="C12" s="7">
        <f>SUM(C13:C15)</f>
        <v>0</v>
      </c>
      <c r="D12" s="7">
        <f>SUM(D13:D15)</f>
        <v>0</v>
      </c>
      <c r="E12" s="7">
        <f>SUM(E13:E15)</f>
        <v>210</v>
      </c>
      <c r="F12" s="81"/>
      <c r="G12" s="82" t="s">
        <v>31</v>
      </c>
      <c r="H12" s="82"/>
      <c r="I12" s="82"/>
      <c r="J12" s="82"/>
    </row>
    <row r="13" spans="1:10">
      <c r="A13" s="81"/>
      <c r="B13" s="5" t="s">
        <v>67</v>
      </c>
      <c r="C13" s="4"/>
      <c r="D13" s="4"/>
      <c r="E13" s="14">
        <v>50</v>
      </c>
      <c r="F13" s="81"/>
      <c r="G13" s="1" t="s">
        <v>5</v>
      </c>
      <c r="H13" s="18" t="s">
        <v>2</v>
      </c>
      <c r="I13" s="18" t="s">
        <v>3</v>
      </c>
      <c r="J13" s="18" t="s">
        <v>4</v>
      </c>
    </row>
    <row r="14" spans="1:10">
      <c r="A14" s="81"/>
      <c r="B14" s="5" t="s">
        <v>9</v>
      </c>
      <c r="C14" s="4"/>
      <c r="D14" s="4"/>
      <c r="E14" s="94">
        <v>160</v>
      </c>
      <c r="F14" s="81"/>
      <c r="G14" s="17" t="str">
        <f>+B3</f>
        <v>REVENUS</v>
      </c>
      <c r="H14" s="19">
        <f>+C8</f>
        <v>920</v>
      </c>
      <c r="I14" s="19">
        <f>+D8</f>
        <v>880</v>
      </c>
      <c r="J14" s="19">
        <f>+E8</f>
        <v>1280</v>
      </c>
    </row>
    <row r="15" spans="1:10">
      <c r="A15" s="81"/>
      <c r="B15" s="5" t="s">
        <v>10</v>
      </c>
      <c r="C15" s="4"/>
      <c r="D15" s="4"/>
      <c r="E15" s="95"/>
      <c r="F15" s="81"/>
      <c r="G15" s="17" t="str">
        <f>+B10</f>
        <v>CHARGES</v>
      </c>
      <c r="H15" s="19">
        <f>-C36</f>
        <v>-198.35999999999999</v>
      </c>
      <c r="I15" s="19">
        <f>-D36</f>
        <v>-33.950000000000003</v>
      </c>
      <c r="J15" s="19">
        <f>-E36</f>
        <v>-1273.7</v>
      </c>
    </row>
    <row r="16" spans="1:10">
      <c r="A16" s="81"/>
      <c r="B16" s="6" t="s">
        <v>11</v>
      </c>
      <c r="C16" s="7">
        <f>SUM(C17:C20)</f>
        <v>92</v>
      </c>
      <c r="D16" s="7">
        <f>SUM(D17:D20)</f>
        <v>0</v>
      </c>
      <c r="E16" s="7">
        <f>SUM(E17:E20)</f>
        <v>74.3</v>
      </c>
      <c r="F16" s="81"/>
      <c r="G16" s="17" t="str">
        <f>+G3</f>
        <v>EPARGNE</v>
      </c>
      <c r="H16" s="19">
        <f>-H10</f>
        <v>-80</v>
      </c>
      <c r="I16" s="19">
        <f t="shared" ref="I16:J16" si="0">-I10</f>
        <v>0</v>
      </c>
      <c r="J16" s="19">
        <f t="shared" si="0"/>
        <v>0</v>
      </c>
    </row>
    <row r="17" spans="1:10">
      <c r="A17" s="81"/>
      <c r="B17" s="5" t="s">
        <v>12</v>
      </c>
      <c r="C17" s="4"/>
      <c r="D17" s="4"/>
      <c r="E17" s="4">
        <v>13.2</v>
      </c>
      <c r="F17" s="81"/>
      <c r="G17" s="12" t="s">
        <v>6</v>
      </c>
      <c r="H17" s="12">
        <f>SUM(H14:H16)</f>
        <v>641.64</v>
      </c>
      <c r="I17" s="12">
        <f t="shared" ref="I17:J17" si="1">SUM(I14:I16)</f>
        <v>846.05</v>
      </c>
      <c r="J17" s="12">
        <f t="shared" si="1"/>
        <v>6.2999999999999545</v>
      </c>
    </row>
    <row r="18" spans="1:10">
      <c r="A18" s="81"/>
      <c r="B18" s="5" t="s">
        <v>13</v>
      </c>
      <c r="C18" s="4">
        <v>92</v>
      </c>
      <c r="D18" s="4"/>
      <c r="E18" s="4"/>
      <c r="F18" s="81"/>
      <c r="G18" s="79"/>
      <c r="H18" s="79"/>
      <c r="I18" s="79"/>
      <c r="J18" s="79"/>
    </row>
    <row r="19" spans="1:10">
      <c r="A19" s="81"/>
      <c r="B19" s="5" t="s">
        <v>14</v>
      </c>
      <c r="C19" s="4"/>
      <c r="D19" s="4"/>
      <c r="E19" s="4">
        <v>40.6</v>
      </c>
      <c r="F19" s="81"/>
      <c r="G19" s="80"/>
      <c r="H19" s="80"/>
      <c r="I19" s="80"/>
      <c r="J19" s="80"/>
    </row>
    <row r="20" spans="1:10">
      <c r="A20" s="81"/>
      <c r="B20" s="5" t="s">
        <v>34</v>
      </c>
      <c r="C20" s="4"/>
      <c r="D20" s="4"/>
      <c r="E20" s="4">
        <v>20.5</v>
      </c>
      <c r="F20" s="81"/>
      <c r="G20" s="82" t="s">
        <v>48</v>
      </c>
      <c r="H20" s="82"/>
      <c r="I20" s="82"/>
      <c r="J20" s="82"/>
    </row>
    <row r="21" spans="1:10">
      <c r="A21" s="81"/>
      <c r="B21" s="6" t="s">
        <v>24</v>
      </c>
      <c r="C21" s="7">
        <f>SUM(C22:C22)</f>
        <v>50</v>
      </c>
      <c r="D21" s="7">
        <f t="shared" ref="D21:E21" si="2">SUM(D22:D23)</f>
        <v>30</v>
      </c>
      <c r="E21" s="7">
        <f t="shared" si="2"/>
        <v>0</v>
      </c>
      <c r="F21" s="81"/>
      <c r="G21" s="1" t="s">
        <v>5</v>
      </c>
      <c r="H21" s="3" t="s">
        <v>2</v>
      </c>
      <c r="I21" s="3" t="s">
        <v>3</v>
      </c>
      <c r="J21" s="3" t="s">
        <v>4</v>
      </c>
    </row>
    <row r="22" spans="1:10">
      <c r="A22" s="81"/>
      <c r="B22" s="5" t="s">
        <v>22</v>
      </c>
      <c r="C22" s="97">
        <v>50</v>
      </c>
      <c r="D22" s="4">
        <v>30</v>
      </c>
      <c r="E22" s="4"/>
      <c r="F22" s="81"/>
      <c r="G22" s="15" t="s">
        <v>49</v>
      </c>
      <c r="H22" s="9">
        <f>H17</f>
        <v>641.64</v>
      </c>
      <c r="I22" s="9">
        <f>I17</f>
        <v>846.05</v>
      </c>
      <c r="J22" s="9">
        <f>J17</f>
        <v>6.2999999999999545</v>
      </c>
    </row>
    <row r="23" spans="1:10">
      <c r="A23" s="81"/>
      <c r="B23" s="5" t="s">
        <v>32</v>
      </c>
      <c r="C23" s="98"/>
      <c r="D23" s="4"/>
      <c r="E23" s="4"/>
      <c r="F23" s="81"/>
      <c r="G23" s="16" t="s">
        <v>39</v>
      </c>
      <c r="H23" s="9"/>
      <c r="I23" s="9"/>
      <c r="J23" s="9"/>
    </row>
    <row r="24" spans="1:10">
      <c r="A24" s="81"/>
      <c r="B24" s="6" t="s">
        <v>16</v>
      </c>
      <c r="C24" s="7">
        <f>SUM(C25:C28)</f>
        <v>51.7</v>
      </c>
      <c r="D24" s="7">
        <f t="shared" ref="D24:E24" si="3">SUM(D25:D28)</f>
        <v>0</v>
      </c>
      <c r="E24" s="7">
        <f t="shared" si="3"/>
        <v>989.4</v>
      </c>
      <c r="F24" s="81"/>
      <c r="G24" s="16" t="s">
        <v>38</v>
      </c>
      <c r="H24" s="9"/>
      <c r="I24" s="9"/>
      <c r="J24" s="9"/>
    </row>
    <row r="25" spans="1:10">
      <c r="A25" s="81"/>
      <c r="B25" s="5" t="s">
        <v>17</v>
      </c>
      <c r="C25" s="4"/>
      <c r="D25" s="4"/>
      <c r="E25" s="4"/>
      <c r="F25" s="81"/>
      <c r="G25" s="16" t="s">
        <v>40</v>
      </c>
      <c r="H25" s="9"/>
      <c r="I25" s="9"/>
      <c r="J25" s="9"/>
    </row>
    <row r="26" spans="1:10">
      <c r="A26" s="81"/>
      <c r="B26" s="5" t="s">
        <v>18</v>
      </c>
      <c r="C26" s="4"/>
      <c r="D26" s="4"/>
      <c r="E26" s="4">
        <v>989.4</v>
      </c>
      <c r="F26" s="81"/>
      <c r="G26" s="16" t="s">
        <v>41</v>
      </c>
      <c r="H26" s="9"/>
      <c r="I26" s="9"/>
      <c r="J26" s="9"/>
    </row>
    <row r="27" spans="1:10">
      <c r="A27" s="81"/>
      <c r="B27" s="5" t="s">
        <v>20</v>
      </c>
      <c r="C27" s="4">
        <v>51.7</v>
      </c>
      <c r="D27" s="4"/>
      <c r="E27" s="4"/>
      <c r="F27" s="81"/>
      <c r="G27" s="16" t="s">
        <v>42</v>
      </c>
      <c r="H27" s="9"/>
      <c r="I27" s="9"/>
      <c r="J27" s="9"/>
    </row>
    <row r="28" spans="1:10">
      <c r="A28" s="81"/>
      <c r="B28" s="5" t="s">
        <v>19</v>
      </c>
      <c r="C28" s="4"/>
      <c r="D28" s="4"/>
      <c r="E28" s="4"/>
      <c r="F28" s="81"/>
      <c r="G28" s="16" t="s">
        <v>46</v>
      </c>
      <c r="H28" s="9"/>
      <c r="I28" s="9"/>
      <c r="J28" s="9"/>
    </row>
    <row r="29" spans="1:10">
      <c r="A29" s="81"/>
      <c r="B29" s="8" t="s">
        <v>23</v>
      </c>
      <c r="C29" s="7">
        <f t="shared" ref="C29:D29" si="4">SUM(C30:C32)</f>
        <v>0</v>
      </c>
      <c r="D29" s="7">
        <f t="shared" si="4"/>
        <v>0</v>
      </c>
      <c r="E29" s="7">
        <f>SUM(E30:E32)</f>
        <v>0</v>
      </c>
      <c r="F29" s="81"/>
      <c r="G29" s="16" t="s">
        <v>47</v>
      </c>
      <c r="H29" s="9"/>
      <c r="I29" s="9"/>
      <c r="J29" s="9"/>
    </row>
    <row r="30" spans="1:10">
      <c r="A30" s="81"/>
      <c r="B30" s="5" t="s">
        <v>0</v>
      </c>
      <c r="C30" s="4"/>
      <c r="D30" s="4"/>
      <c r="E30" s="4"/>
      <c r="F30" s="21"/>
      <c r="G30" s="24" t="s">
        <v>54</v>
      </c>
      <c r="H30" s="13">
        <f>H22-SUM(H23:H29)</f>
        <v>641.64</v>
      </c>
      <c r="I30" s="13">
        <f>I22-SUM(I23:I29)</f>
        <v>846.05</v>
      </c>
      <c r="J30" s="13">
        <f>J22-SUM(J23:J29)</f>
        <v>6.2999999999999545</v>
      </c>
    </row>
    <row r="31" spans="1:10">
      <c r="A31" s="81"/>
      <c r="B31" s="5" t="s">
        <v>33</v>
      </c>
      <c r="C31" s="4"/>
      <c r="D31" s="4"/>
      <c r="E31" s="4"/>
      <c r="F31" s="21"/>
      <c r="G31" s="79"/>
      <c r="H31" s="79"/>
      <c r="I31" s="79"/>
      <c r="J31" s="79"/>
    </row>
    <row r="32" spans="1:10">
      <c r="A32" s="81"/>
      <c r="B32" s="5" t="s">
        <v>14</v>
      </c>
      <c r="C32" s="4"/>
      <c r="D32" s="4"/>
      <c r="E32" s="4"/>
      <c r="F32" s="21"/>
      <c r="G32" s="82" t="s">
        <v>50</v>
      </c>
      <c r="H32" s="82"/>
      <c r="I32" s="82"/>
      <c r="J32" s="82"/>
    </row>
    <row r="33" spans="1:10">
      <c r="A33" s="81"/>
      <c r="B33" s="8" t="s">
        <v>43</v>
      </c>
      <c r="C33" s="7">
        <f>C34+C35</f>
        <v>4.66</v>
      </c>
      <c r="D33" s="7">
        <f t="shared" ref="D33" si="5">D34+D35</f>
        <v>3.95</v>
      </c>
      <c r="E33" s="7">
        <f>E34+E35</f>
        <v>0</v>
      </c>
      <c r="F33" s="96"/>
      <c r="G33" s="1" t="s">
        <v>5</v>
      </c>
      <c r="H33" s="3" t="s">
        <v>2</v>
      </c>
      <c r="I33" s="3" t="s">
        <v>3</v>
      </c>
      <c r="J33" s="3" t="s">
        <v>4</v>
      </c>
    </row>
    <row r="34" spans="1:10">
      <c r="A34" s="81"/>
      <c r="B34" s="5" t="s">
        <v>44</v>
      </c>
      <c r="C34" s="4">
        <f>4.91-0.25</f>
        <v>4.66</v>
      </c>
      <c r="D34" s="4">
        <f>4.07-0.12</f>
        <v>3.95</v>
      </c>
      <c r="E34" s="4"/>
      <c r="F34" s="96"/>
      <c r="G34" s="20" t="s">
        <v>52</v>
      </c>
      <c r="H34" s="9">
        <v>-440</v>
      </c>
      <c r="I34" s="9">
        <v>0</v>
      </c>
      <c r="J34" s="9">
        <v>0</v>
      </c>
    </row>
    <row r="35" spans="1:10">
      <c r="A35" s="81"/>
      <c r="B35" s="5" t="s">
        <v>45</v>
      </c>
      <c r="C35" s="4"/>
      <c r="D35" s="4"/>
      <c r="E35" s="4"/>
      <c r="F35" s="96"/>
      <c r="G35" s="20" t="s">
        <v>51</v>
      </c>
      <c r="H35" s="9">
        <f>H30</f>
        <v>641.64</v>
      </c>
      <c r="I35" s="9">
        <f t="shared" ref="I35:J35" si="6">I30</f>
        <v>846.05</v>
      </c>
      <c r="J35" s="9">
        <f t="shared" si="6"/>
        <v>6.2999999999999545</v>
      </c>
    </row>
    <row r="36" spans="1:10">
      <c r="A36" s="81"/>
      <c r="B36" s="13" t="s">
        <v>6</v>
      </c>
      <c r="C36" s="13">
        <f>C12+C16+C21+C24+C29+C33</f>
        <v>198.35999999999999</v>
      </c>
      <c r="D36" s="13">
        <f t="shared" ref="D36:E36" si="7">D12+D16+D21+D24+D29+D33</f>
        <v>33.950000000000003</v>
      </c>
      <c r="E36" s="13">
        <f t="shared" si="7"/>
        <v>1273.7</v>
      </c>
      <c r="F36" s="96"/>
      <c r="G36" s="22" t="s">
        <v>53</v>
      </c>
      <c r="H36" s="23">
        <f>H34+H35</f>
        <v>201.64</v>
      </c>
      <c r="I36" s="23">
        <f t="shared" ref="I36:J36" si="8">I34+I35</f>
        <v>846.05</v>
      </c>
      <c r="J36" s="23">
        <f t="shared" si="8"/>
        <v>6.2999999999999545</v>
      </c>
    </row>
    <row r="37" spans="1:10">
      <c r="A37" s="81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5" hidden="1" customHeight="1"/>
    <row r="39" spans="1:10" ht="15" hidden="1" customHeight="1"/>
    <row r="40" spans="1:10" ht="15" hidden="1" customHeight="1"/>
    <row r="41" spans="1:10" ht="15" hidden="1" customHeight="1"/>
    <row r="42" spans="1:10" ht="15" hidden="1" customHeight="1"/>
    <row r="43" spans="1:10" ht="15" hidden="1" customHeight="1"/>
  </sheetData>
  <mergeCells count="19">
    <mergeCell ref="C22:C23"/>
    <mergeCell ref="A1:A37"/>
    <mergeCell ref="B1:J1"/>
    <mergeCell ref="K1:K1048576"/>
    <mergeCell ref="B2:J2"/>
    <mergeCell ref="B3:E3"/>
    <mergeCell ref="F3:F29"/>
    <mergeCell ref="G3:J3"/>
    <mergeCell ref="B9:E9"/>
    <mergeCell ref="B10:E10"/>
    <mergeCell ref="G11:J11"/>
    <mergeCell ref="F33:F36"/>
    <mergeCell ref="B37:J37"/>
    <mergeCell ref="G12:J12"/>
    <mergeCell ref="E14:E15"/>
    <mergeCell ref="G18:J19"/>
    <mergeCell ref="G20:J20"/>
    <mergeCell ref="G31:J31"/>
    <mergeCell ref="G32:J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C28" sqref="C28"/>
    </sheetView>
  </sheetViews>
  <sheetFormatPr baseColWidth="10" defaultColWidth="0" defaultRowHeight="15" customHeight="1" zeroHeight="1"/>
  <cols>
    <col min="1" max="1" width="2.28515625" customWidth="1"/>
    <col min="2" max="2" width="20.7109375" customWidth="1"/>
    <col min="3" max="6" width="11.42578125" customWidth="1"/>
    <col min="7" max="7" width="20.140625" bestFit="1" customWidth="1"/>
    <col min="8" max="10" width="11.42578125" customWidth="1"/>
    <col min="11" max="11" width="1.85546875" style="81" customWidth="1"/>
    <col min="12" max="16384" width="11.42578125" hidden="1"/>
  </cols>
  <sheetData>
    <row r="1" spans="1:10" ht="31.5">
      <c r="A1" s="81"/>
      <c r="B1" s="84" t="s">
        <v>57</v>
      </c>
      <c r="C1" s="84"/>
      <c r="D1" s="84"/>
      <c r="E1" s="84"/>
      <c r="F1" s="84"/>
      <c r="G1" s="84"/>
      <c r="H1" s="84"/>
      <c r="I1" s="84"/>
      <c r="J1" s="84"/>
    </row>
    <row r="2" spans="1:10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81"/>
      <c r="B3" s="82" t="s">
        <v>0</v>
      </c>
      <c r="C3" s="82"/>
      <c r="D3" s="82"/>
      <c r="E3" s="82"/>
      <c r="F3" s="81"/>
      <c r="G3" s="82" t="s">
        <v>25</v>
      </c>
      <c r="H3" s="82"/>
      <c r="I3" s="82"/>
      <c r="J3" s="82"/>
    </row>
    <row r="4" spans="1:10">
      <c r="A4" s="81"/>
      <c r="B4" s="1" t="s">
        <v>5</v>
      </c>
      <c r="C4" s="3" t="s">
        <v>2</v>
      </c>
      <c r="D4" s="3" t="s">
        <v>3</v>
      </c>
      <c r="E4" s="3" t="s">
        <v>4</v>
      </c>
      <c r="F4" s="81"/>
      <c r="G4" s="1" t="s">
        <v>5</v>
      </c>
      <c r="H4" s="3" t="s">
        <v>2</v>
      </c>
      <c r="I4" s="3" t="s">
        <v>3</v>
      </c>
      <c r="J4" s="3" t="s">
        <v>4</v>
      </c>
    </row>
    <row r="5" spans="1:10">
      <c r="A5" s="81"/>
      <c r="B5" s="2" t="s">
        <v>37</v>
      </c>
      <c r="C5" s="4">
        <f>2*1560</f>
        <v>3120</v>
      </c>
      <c r="D5" s="4">
        <v>1520</v>
      </c>
      <c r="E5" s="4"/>
      <c r="F5" s="81"/>
      <c r="G5" s="5" t="s">
        <v>26</v>
      </c>
      <c r="H5" s="4">
        <v>60</v>
      </c>
      <c r="I5" s="4"/>
      <c r="J5" s="4"/>
    </row>
    <row r="6" spans="1:10">
      <c r="A6" s="81"/>
      <c r="B6" s="2" t="s">
        <v>1</v>
      </c>
      <c r="C6" s="4"/>
      <c r="D6" s="4"/>
      <c r="E6" s="4"/>
      <c r="F6" s="81"/>
      <c r="G6" s="5" t="s">
        <v>27</v>
      </c>
      <c r="H6" s="4"/>
      <c r="I6" s="4"/>
      <c r="J6" s="4"/>
    </row>
    <row r="7" spans="1:10">
      <c r="A7" s="81"/>
      <c r="B7" s="2" t="s">
        <v>15</v>
      </c>
      <c r="C7" s="4">
        <v>-640</v>
      </c>
      <c r="D7" s="4">
        <v>-640</v>
      </c>
      <c r="E7" s="4">
        <f>-D7-C7</f>
        <v>1280</v>
      </c>
      <c r="F7" s="81"/>
      <c r="G7" s="5" t="s">
        <v>28</v>
      </c>
      <c r="H7" s="4">
        <v>20</v>
      </c>
      <c r="I7" s="4"/>
      <c r="J7" s="4"/>
    </row>
    <row r="8" spans="1:10">
      <c r="A8" s="81"/>
      <c r="B8" s="10" t="s">
        <v>6</v>
      </c>
      <c r="C8" s="10">
        <f>SUM(C5:C7)</f>
        <v>2480</v>
      </c>
      <c r="D8" s="10">
        <f>SUM(D5:D7)</f>
        <v>880</v>
      </c>
      <c r="E8" s="10">
        <f>SUM(E5:E7)</f>
        <v>1280</v>
      </c>
      <c r="F8" s="81"/>
      <c r="G8" s="5" t="s">
        <v>29</v>
      </c>
      <c r="H8" s="4"/>
      <c r="I8" s="4"/>
      <c r="J8" s="4"/>
    </row>
    <row r="9" spans="1:10">
      <c r="A9" s="81"/>
      <c r="B9" s="79"/>
      <c r="C9" s="79"/>
      <c r="D9" s="79"/>
      <c r="E9" s="79"/>
      <c r="F9" s="81"/>
      <c r="G9" s="5" t="s">
        <v>30</v>
      </c>
      <c r="H9" s="4"/>
      <c r="I9" s="4"/>
      <c r="J9" s="4"/>
    </row>
    <row r="10" spans="1:10">
      <c r="A10" s="81"/>
      <c r="B10" s="82" t="s">
        <v>7</v>
      </c>
      <c r="C10" s="82"/>
      <c r="D10" s="82"/>
      <c r="E10" s="82"/>
      <c r="F10" s="81"/>
      <c r="G10" s="11" t="s">
        <v>6</v>
      </c>
      <c r="H10" s="11">
        <f>SUM(H5:H9)</f>
        <v>80</v>
      </c>
      <c r="I10" s="11">
        <f>SUM(I5:I9)</f>
        <v>0</v>
      </c>
      <c r="J10" s="11">
        <f>SUM(J5:J9)</f>
        <v>0</v>
      </c>
    </row>
    <row r="11" spans="1:10">
      <c r="A11" s="81"/>
      <c r="B11" s="1" t="s">
        <v>5</v>
      </c>
      <c r="C11" s="3" t="s">
        <v>2</v>
      </c>
      <c r="D11" s="3" t="s">
        <v>3</v>
      </c>
      <c r="E11" s="3" t="s">
        <v>4</v>
      </c>
      <c r="F11" s="81"/>
      <c r="G11" s="79"/>
      <c r="H11" s="79"/>
      <c r="I11" s="79"/>
      <c r="J11" s="79"/>
    </row>
    <row r="12" spans="1:10">
      <c r="A12" s="81"/>
      <c r="B12" s="6" t="s">
        <v>8</v>
      </c>
      <c r="C12" s="7">
        <f>SUM(C13:C15)</f>
        <v>0</v>
      </c>
      <c r="D12" s="7">
        <f>SUM(D13:D15)</f>
        <v>0</v>
      </c>
      <c r="E12" s="7">
        <f>SUM(E13:E15)</f>
        <v>210</v>
      </c>
      <c r="F12" s="81"/>
      <c r="G12" s="82" t="s">
        <v>31</v>
      </c>
      <c r="H12" s="82"/>
      <c r="I12" s="82"/>
      <c r="J12" s="82"/>
    </row>
    <row r="13" spans="1:10">
      <c r="A13" s="81"/>
      <c r="B13" s="5" t="s">
        <v>21</v>
      </c>
      <c r="C13" s="4"/>
      <c r="D13" s="4"/>
      <c r="E13" s="14">
        <v>50</v>
      </c>
      <c r="F13" s="81"/>
      <c r="G13" s="1" t="s">
        <v>5</v>
      </c>
      <c r="H13" s="18" t="s">
        <v>2</v>
      </c>
      <c r="I13" s="18" t="s">
        <v>3</v>
      </c>
      <c r="J13" s="18" t="s">
        <v>4</v>
      </c>
    </row>
    <row r="14" spans="1:10">
      <c r="A14" s="81"/>
      <c r="B14" s="5" t="s">
        <v>9</v>
      </c>
      <c r="C14" s="4"/>
      <c r="D14" s="4"/>
      <c r="E14" s="94">
        <v>160</v>
      </c>
      <c r="F14" s="81"/>
      <c r="G14" s="17" t="str">
        <f>+B3</f>
        <v>REVENUS</v>
      </c>
      <c r="H14" s="19">
        <f>+C8</f>
        <v>2480</v>
      </c>
      <c r="I14" s="19">
        <f>+D8</f>
        <v>880</v>
      </c>
      <c r="J14" s="19">
        <f>+E8</f>
        <v>1280</v>
      </c>
    </row>
    <row r="15" spans="1:10">
      <c r="A15" s="81"/>
      <c r="B15" s="5" t="s">
        <v>10</v>
      </c>
      <c r="C15" s="4"/>
      <c r="D15" s="4"/>
      <c r="E15" s="95"/>
      <c r="F15" s="81"/>
      <c r="G15" s="17" t="str">
        <f>+B10</f>
        <v>CHARGES</v>
      </c>
      <c r="H15" s="19">
        <f>-C36</f>
        <v>-1296.6600000000001</v>
      </c>
      <c r="I15" s="19">
        <f>-D36</f>
        <v>-33.950000000000003</v>
      </c>
      <c r="J15" s="19">
        <f>-E36</f>
        <v>-1273.7</v>
      </c>
    </row>
    <row r="16" spans="1:10">
      <c r="A16" s="81"/>
      <c r="B16" s="6" t="s">
        <v>11</v>
      </c>
      <c r="C16" s="7">
        <f>SUM(C17:C20)</f>
        <v>92</v>
      </c>
      <c r="D16" s="7">
        <f>SUM(D17:D20)</f>
        <v>0</v>
      </c>
      <c r="E16" s="7">
        <f>SUM(E17:E20)</f>
        <v>74.3</v>
      </c>
      <c r="F16" s="81"/>
      <c r="G16" s="17" t="str">
        <f>+G3</f>
        <v>EPARGNE</v>
      </c>
      <c r="H16" s="19">
        <f>-H10</f>
        <v>-80</v>
      </c>
      <c r="I16" s="19">
        <f t="shared" ref="I16:J16" si="0">-I10</f>
        <v>0</v>
      </c>
      <c r="J16" s="19">
        <f t="shared" si="0"/>
        <v>0</v>
      </c>
    </row>
    <row r="17" spans="1:10">
      <c r="A17" s="81"/>
      <c r="B17" s="5" t="s">
        <v>12</v>
      </c>
      <c r="C17" s="4"/>
      <c r="D17" s="4"/>
      <c r="E17" s="4">
        <f>16*(1-0.175)</f>
        <v>13.2</v>
      </c>
      <c r="F17" s="81"/>
      <c r="G17" s="12" t="s">
        <v>6</v>
      </c>
      <c r="H17" s="12">
        <f>SUM(H14:H16)</f>
        <v>1103.3399999999999</v>
      </c>
      <c r="I17" s="12">
        <f t="shared" ref="I17:J17" si="1">SUM(I14:I16)</f>
        <v>846.05</v>
      </c>
      <c r="J17" s="12">
        <f t="shared" si="1"/>
        <v>6.2999999999999545</v>
      </c>
    </row>
    <row r="18" spans="1:10">
      <c r="A18" s="81"/>
      <c r="B18" s="5" t="s">
        <v>13</v>
      </c>
      <c r="C18" s="4">
        <v>92</v>
      </c>
      <c r="D18" s="4"/>
      <c r="E18" s="4"/>
      <c r="F18" s="81"/>
      <c r="G18" s="79"/>
      <c r="H18" s="79"/>
      <c r="I18" s="79"/>
      <c r="J18" s="79"/>
    </row>
    <row r="19" spans="1:10">
      <c r="A19" s="81"/>
      <c r="B19" s="5" t="s">
        <v>14</v>
      </c>
      <c r="C19" s="4"/>
      <c r="D19" s="4"/>
      <c r="E19" s="4">
        <v>40.6</v>
      </c>
      <c r="F19" s="81"/>
      <c r="G19" s="80"/>
      <c r="H19" s="80"/>
      <c r="I19" s="80"/>
      <c r="J19" s="80"/>
    </row>
    <row r="20" spans="1:10">
      <c r="A20" s="81"/>
      <c r="B20" s="5" t="s">
        <v>34</v>
      </c>
      <c r="C20" s="4"/>
      <c r="D20" s="4"/>
      <c r="E20" s="4">
        <v>20.5</v>
      </c>
      <c r="F20" s="81"/>
      <c r="G20" s="82" t="s">
        <v>48</v>
      </c>
      <c r="H20" s="82"/>
      <c r="I20" s="82"/>
      <c r="J20" s="82"/>
    </row>
    <row r="21" spans="1:10">
      <c r="A21" s="81"/>
      <c r="B21" s="6" t="s">
        <v>24</v>
      </c>
      <c r="C21" s="7">
        <f>SUM(C22:C22)</f>
        <v>50</v>
      </c>
      <c r="D21" s="7">
        <f t="shared" ref="D21:E21" si="2">SUM(D22:D23)</f>
        <v>30</v>
      </c>
      <c r="E21" s="7">
        <f t="shared" si="2"/>
        <v>0</v>
      </c>
      <c r="F21" s="81"/>
      <c r="G21" s="1" t="s">
        <v>5</v>
      </c>
      <c r="H21" s="3" t="s">
        <v>2</v>
      </c>
      <c r="I21" s="3" t="s">
        <v>3</v>
      </c>
      <c r="J21" s="3" t="s">
        <v>4</v>
      </c>
    </row>
    <row r="22" spans="1:10">
      <c r="A22" s="81"/>
      <c r="B22" s="5" t="s">
        <v>22</v>
      </c>
      <c r="C22" s="97">
        <v>50</v>
      </c>
      <c r="D22" s="4">
        <v>30</v>
      </c>
      <c r="E22" s="4"/>
      <c r="F22" s="81"/>
      <c r="G22" s="15" t="s">
        <v>49</v>
      </c>
      <c r="H22" s="9">
        <f>H17</f>
        <v>1103.3399999999999</v>
      </c>
      <c r="I22" s="9">
        <f>I17</f>
        <v>846.05</v>
      </c>
      <c r="J22" s="9">
        <f>J17</f>
        <v>6.2999999999999545</v>
      </c>
    </row>
    <row r="23" spans="1:10">
      <c r="A23" s="81"/>
      <c r="B23" s="5" t="s">
        <v>32</v>
      </c>
      <c r="C23" s="98"/>
      <c r="D23" s="4"/>
      <c r="E23" s="4"/>
      <c r="F23" s="81"/>
      <c r="G23" s="16" t="s">
        <v>39</v>
      </c>
      <c r="H23" s="9"/>
      <c r="I23" s="9"/>
      <c r="J23" s="9"/>
    </row>
    <row r="24" spans="1:10">
      <c r="A24" s="81"/>
      <c r="B24" s="6" t="s">
        <v>16</v>
      </c>
      <c r="C24" s="7">
        <f>SUM(C25:C28)</f>
        <v>200</v>
      </c>
      <c r="D24" s="7">
        <f t="shared" ref="D24:E24" si="3">SUM(D25:D28)</f>
        <v>0</v>
      </c>
      <c r="E24" s="7">
        <f t="shared" si="3"/>
        <v>989.4</v>
      </c>
      <c r="F24" s="81"/>
      <c r="G24" s="16" t="s">
        <v>38</v>
      </c>
      <c r="H24" s="9"/>
      <c r="I24" s="9"/>
      <c r="J24" s="9"/>
    </row>
    <row r="25" spans="1:10">
      <c r="A25" s="81"/>
      <c r="B25" s="5" t="s">
        <v>17</v>
      </c>
      <c r="C25" s="4"/>
      <c r="D25" s="4"/>
      <c r="E25" s="4"/>
      <c r="F25" s="81"/>
      <c r="G25" s="16" t="s">
        <v>40</v>
      </c>
      <c r="H25" s="9"/>
      <c r="I25" s="9"/>
      <c r="J25" s="9"/>
    </row>
    <row r="26" spans="1:10">
      <c r="A26" s="81"/>
      <c r="B26" s="5" t="s">
        <v>18</v>
      </c>
      <c r="C26" s="4"/>
      <c r="D26" s="4"/>
      <c r="E26" s="4">
        <v>989.4</v>
      </c>
      <c r="F26" s="81"/>
      <c r="G26" s="16" t="s">
        <v>41</v>
      </c>
      <c r="H26" s="9"/>
      <c r="I26" s="9"/>
      <c r="J26" s="9"/>
    </row>
    <row r="27" spans="1:10">
      <c r="A27" s="81"/>
      <c r="B27" s="5" t="s">
        <v>20</v>
      </c>
      <c r="C27" s="4">
        <v>200</v>
      </c>
      <c r="D27" s="4"/>
      <c r="E27" s="4"/>
      <c r="F27" s="81"/>
      <c r="G27" s="16" t="s">
        <v>42</v>
      </c>
      <c r="H27" s="9"/>
      <c r="I27" s="9"/>
      <c r="J27" s="9"/>
    </row>
    <row r="28" spans="1:10">
      <c r="A28" s="81"/>
      <c r="B28" s="5" t="s">
        <v>19</v>
      </c>
      <c r="C28" s="4"/>
      <c r="D28" s="4"/>
      <c r="E28" s="4"/>
      <c r="F28" s="81"/>
      <c r="G28" s="16" t="s">
        <v>46</v>
      </c>
      <c r="H28" s="9"/>
      <c r="I28" s="9"/>
      <c r="J28" s="9"/>
    </row>
    <row r="29" spans="1:10">
      <c r="A29" s="81"/>
      <c r="B29" s="8" t="s">
        <v>23</v>
      </c>
      <c r="C29" s="7">
        <f t="shared" ref="C29:D29" si="4">SUM(C30:C32)</f>
        <v>950</v>
      </c>
      <c r="D29" s="7">
        <f t="shared" si="4"/>
        <v>0</v>
      </c>
      <c r="E29" s="7">
        <f>SUM(E30:E32)</f>
        <v>0</v>
      </c>
      <c r="F29" s="81"/>
      <c r="G29" s="16" t="s">
        <v>47</v>
      </c>
      <c r="H29" s="9"/>
      <c r="I29" s="9"/>
      <c r="J29" s="9"/>
    </row>
    <row r="30" spans="1:10">
      <c r="A30" s="81"/>
      <c r="B30" s="5" t="s">
        <v>0</v>
      </c>
      <c r="C30" s="4"/>
      <c r="D30" s="4"/>
      <c r="E30" s="4"/>
      <c r="F30" s="21"/>
      <c r="G30" s="24" t="s">
        <v>54</v>
      </c>
      <c r="H30" s="13">
        <f>H22-SUM(H23:H29)</f>
        <v>1103.3399999999999</v>
      </c>
      <c r="I30" s="13">
        <f>I22-SUM(I23:I29)</f>
        <v>846.05</v>
      </c>
      <c r="J30" s="13">
        <f>J22-SUM(J23:J29)</f>
        <v>6.2999999999999545</v>
      </c>
    </row>
    <row r="31" spans="1:10">
      <c r="A31" s="81"/>
      <c r="B31" s="5" t="s">
        <v>33</v>
      </c>
      <c r="C31" s="4"/>
      <c r="D31" s="4"/>
      <c r="E31" s="4"/>
      <c r="F31" s="21"/>
      <c r="G31" s="79"/>
      <c r="H31" s="79"/>
      <c r="I31" s="79"/>
      <c r="J31" s="79"/>
    </row>
    <row r="32" spans="1:10">
      <c r="A32" s="81"/>
      <c r="B32" s="5" t="s">
        <v>14</v>
      </c>
      <c r="C32" s="4">
        <v>950</v>
      </c>
      <c r="D32" s="4"/>
      <c r="E32" s="4"/>
      <c r="F32" s="21" t="s">
        <v>61</v>
      </c>
      <c r="G32" s="82" t="s">
        <v>50</v>
      </c>
      <c r="H32" s="82"/>
      <c r="I32" s="82"/>
      <c r="J32" s="82"/>
    </row>
    <row r="33" spans="1:10">
      <c r="A33" s="81"/>
      <c r="B33" s="8" t="s">
        <v>43</v>
      </c>
      <c r="C33" s="7">
        <f>C34+C35</f>
        <v>4.66</v>
      </c>
      <c r="D33" s="7">
        <f t="shared" ref="D33" si="5">D34+D35</f>
        <v>3.95</v>
      </c>
      <c r="E33" s="7"/>
      <c r="F33" s="96"/>
      <c r="G33" s="1" t="s">
        <v>5</v>
      </c>
      <c r="H33" s="3" t="s">
        <v>2</v>
      </c>
      <c r="I33" s="3" t="s">
        <v>3</v>
      </c>
      <c r="J33" s="3" t="s">
        <v>4</v>
      </c>
    </row>
    <row r="34" spans="1:10">
      <c r="A34" s="81"/>
      <c r="B34" s="5" t="s">
        <v>44</v>
      </c>
      <c r="C34" s="4">
        <f>4.91-0.25</f>
        <v>4.66</v>
      </c>
      <c r="D34" s="4">
        <f>4.07-0.12</f>
        <v>3.95</v>
      </c>
      <c r="E34" s="4"/>
      <c r="F34" s="96"/>
      <c r="G34" s="20" t="s">
        <v>52</v>
      </c>
      <c r="H34" s="9">
        <v>0</v>
      </c>
      <c r="I34" s="9">
        <v>0</v>
      </c>
      <c r="J34" s="9">
        <v>0</v>
      </c>
    </row>
    <row r="35" spans="1:10">
      <c r="A35" s="81"/>
      <c r="B35" s="5" t="s">
        <v>45</v>
      </c>
      <c r="C35" s="4"/>
      <c r="D35" s="4"/>
      <c r="E35" s="4"/>
      <c r="F35" s="96"/>
      <c r="G35" s="20" t="s">
        <v>51</v>
      </c>
      <c r="H35" s="9">
        <f>H30</f>
        <v>1103.3399999999999</v>
      </c>
      <c r="I35" s="9">
        <f t="shared" ref="I35:J35" si="6">I30</f>
        <v>846.05</v>
      </c>
      <c r="J35" s="9">
        <f t="shared" si="6"/>
        <v>6.2999999999999545</v>
      </c>
    </row>
    <row r="36" spans="1:10">
      <c r="A36" s="81"/>
      <c r="B36" s="13" t="s">
        <v>6</v>
      </c>
      <c r="C36" s="13">
        <f>C12+C16+C21+C24+C29+C33</f>
        <v>1296.6600000000001</v>
      </c>
      <c r="D36" s="13">
        <f t="shared" ref="D36:E36" si="7">D12+D16+D21+D24+D29+D33</f>
        <v>33.950000000000003</v>
      </c>
      <c r="E36" s="13">
        <f t="shared" si="7"/>
        <v>1273.7</v>
      </c>
      <c r="F36" s="96"/>
      <c r="G36" s="22" t="s">
        <v>53</v>
      </c>
      <c r="H36" s="23">
        <f>H34+H35</f>
        <v>1103.3399999999999</v>
      </c>
      <c r="I36" s="23">
        <f t="shared" ref="I36:J36" si="8">I34+I35</f>
        <v>846.05</v>
      </c>
      <c r="J36" s="23">
        <f t="shared" si="8"/>
        <v>6.2999999999999545</v>
      </c>
    </row>
    <row r="37" spans="1:10">
      <c r="A37" s="81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5" hidden="1" customHeight="1"/>
    <row r="39" spans="1:10" ht="15" hidden="1" customHeight="1"/>
    <row r="40" spans="1:10" ht="15" hidden="1" customHeight="1"/>
    <row r="41" spans="1:10" ht="15" hidden="1" customHeight="1"/>
    <row r="42" spans="1:10" ht="15" hidden="1" customHeight="1"/>
    <row r="43" spans="1:10" ht="15" hidden="1" customHeight="1"/>
  </sheetData>
  <mergeCells count="19">
    <mergeCell ref="C22:C23"/>
    <mergeCell ref="A1:A37"/>
    <mergeCell ref="B1:J1"/>
    <mergeCell ref="K1:K1048576"/>
    <mergeCell ref="B2:J2"/>
    <mergeCell ref="B3:E3"/>
    <mergeCell ref="F3:F29"/>
    <mergeCell ref="G3:J3"/>
    <mergeCell ref="B9:E9"/>
    <mergeCell ref="B10:E10"/>
    <mergeCell ref="G11:J11"/>
    <mergeCell ref="F33:F36"/>
    <mergeCell ref="B37:J37"/>
    <mergeCell ref="G12:J12"/>
    <mergeCell ref="E14:E15"/>
    <mergeCell ref="G18:J19"/>
    <mergeCell ref="G20:J20"/>
    <mergeCell ref="G31:J31"/>
    <mergeCell ref="G32:J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showGridLines="0" workbookViewId="0">
      <pane ySplit="2" topLeftCell="A3" activePane="bottomLeft" state="frozen"/>
      <selection pane="bottomLeft" activeCell="G112" sqref="G112"/>
    </sheetView>
  </sheetViews>
  <sheetFormatPr baseColWidth="10" defaultRowHeight="15" zeroHeight="1" outlineLevelRow="1"/>
  <cols>
    <col min="1" max="1" width="40.7109375" customWidth="1"/>
    <col min="4" max="4" width="12.28515625" customWidth="1"/>
    <col min="5" max="5" width="15.7109375" customWidth="1"/>
    <col min="6" max="6" width="3.7109375" customWidth="1"/>
    <col min="7" max="7" width="40.7109375" customWidth="1"/>
    <col min="10" max="10" width="12.28515625" customWidth="1"/>
    <col min="11" max="11" width="15.7109375" customWidth="1"/>
    <col min="12" max="12" width="3.7109375" customWidth="1"/>
  </cols>
  <sheetData>
    <row r="1" spans="1:12" s="105" customFormat="1" ht="21" customHeight="1" outlineLevel="1">
      <c r="A1" s="105" t="s">
        <v>116</v>
      </c>
    </row>
    <row r="2" spans="1:12" s="108" customFormat="1" ht="15" customHeight="1" outlineLevel="1">
      <c r="A2" s="108" t="s">
        <v>118</v>
      </c>
    </row>
    <row r="3" spans="1:12">
      <c r="A3" s="69"/>
      <c r="B3" s="69"/>
      <c r="F3" s="107"/>
      <c r="G3" s="69"/>
      <c r="H3" s="69"/>
      <c r="L3" s="107"/>
    </row>
    <row r="4" spans="1:12" s="58" customFormat="1" ht="15.75">
      <c r="A4" s="68" t="s">
        <v>95</v>
      </c>
      <c r="B4" s="59">
        <v>0</v>
      </c>
      <c r="C4" s="106" t="s">
        <v>63</v>
      </c>
      <c r="D4" s="106"/>
      <c r="E4" s="64" t="s">
        <v>68</v>
      </c>
      <c r="F4" s="107"/>
      <c r="G4" s="68" t="s">
        <v>95</v>
      </c>
      <c r="H4" s="59">
        <f>B57</f>
        <v>0</v>
      </c>
      <c r="I4" s="106" t="s">
        <v>63</v>
      </c>
      <c r="J4" s="106"/>
      <c r="K4" s="64" t="s">
        <v>68</v>
      </c>
      <c r="L4" s="107"/>
    </row>
    <row r="5" spans="1:12">
      <c r="A5" s="103" t="str">
        <f>"VIRT MENSUELS HABITUELS      "&amp;SUM(B6:B9)&amp;" EUR"</f>
        <v>VIRT MENSUELS HABITUELS      0 EUR</v>
      </c>
      <c r="B5" s="103"/>
      <c r="C5" s="103"/>
      <c r="D5" s="103"/>
      <c r="F5" s="107"/>
      <c r="G5" s="103" t="str">
        <f>"VIRT MENSUELS HABITUELS      "&amp;SUM(H6:H9)&amp;" EUR"</f>
        <v>VIRT MENSUELS HABITUELS      0 EUR</v>
      </c>
      <c r="H5" s="103"/>
      <c r="I5" s="103"/>
      <c r="J5" s="103"/>
      <c r="L5" s="107"/>
    </row>
    <row r="6" spans="1:12">
      <c r="A6" s="31" t="str">
        <f>"APPRO CHARGES COMMUNES "&amp;B60</f>
        <v>APPRO CHARGES COMMUNES Emp1</v>
      </c>
      <c r="B6" s="30">
        <v>0</v>
      </c>
      <c r="C6" s="57"/>
      <c r="D6" s="28">
        <f>IF(AND(B6&lt;&gt;"",C6="ok"),B6,0)</f>
        <v>0</v>
      </c>
      <c r="E6" s="39">
        <v>0</v>
      </c>
      <c r="F6" s="107"/>
      <c r="G6" s="31" t="str">
        <f>"APPRO CHARGES COMMUNES "&amp;H60</f>
        <v>APPRO CHARGES COMMUNES Emp1</v>
      </c>
      <c r="H6" s="30">
        <v>0</v>
      </c>
      <c r="I6" s="57"/>
      <c r="J6" s="28">
        <f>IF(AND(H6&lt;&gt;"",I6="ok"),H6,0)</f>
        <v>0</v>
      </c>
      <c r="K6" s="39">
        <v>0</v>
      </c>
      <c r="L6" s="107"/>
    </row>
    <row r="7" spans="1:12">
      <c r="A7" s="31" t="str">
        <f>"APPRO CHARGES COMMUNES "&amp;C60</f>
        <v>APPRO CHARGES COMMUNES Emp 2</v>
      </c>
      <c r="B7" s="30">
        <v>0</v>
      </c>
      <c r="C7" s="57"/>
      <c r="D7" s="28">
        <f t="shared" ref="D7:D9" si="0">IF(AND(B7&lt;&gt;"",C7="ok"),B7,0)</f>
        <v>0</v>
      </c>
      <c r="E7" s="39">
        <v>0</v>
      </c>
      <c r="F7" s="107"/>
      <c r="G7" s="31" t="str">
        <f>"APPRO CHARGES COMMUNES "&amp;I60</f>
        <v>APPRO CHARGES COMMUNES Emp 2</v>
      </c>
      <c r="H7" s="30">
        <v>0</v>
      </c>
      <c r="I7" s="57"/>
      <c r="J7" s="28">
        <f t="shared" ref="J7:J9" si="1">IF(AND(H7&lt;&gt;"",I7="ok"),H7,0)</f>
        <v>0</v>
      </c>
      <c r="K7" s="39">
        <v>0</v>
      </c>
      <c r="L7" s="107"/>
    </row>
    <row r="8" spans="1:12">
      <c r="A8" s="31" t="str">
        <f>"APPRO PAIEMENT CB DD "&amp;B60</f>
        <v>APPRO PAIEMENT CB DD Emp1</v>
      </c>
      <c r="B8" s="65">
        <f>+B110</f>
        <v>0</v>
      </c>
      <c r="C8" s="57"/>
      <c r="D8" s="28">
        <f t="shared" si="0"/>
        <v>0</v>
      </c>
      <c r="E8" s="39">
        <v>0</v>
      </c>
      <c r="F8" s="107"/>
      <c r="G8" s="31" t="str">
        <f>"APPRO PAIEMENT CB DD "&amp;H60</f>
        <v>APPRO PAIEMENT CB DD Emp1</v>
      </c>
      <c r="H8" s="65">
        <f>+H110</f>
        <v>0</v>
      </c>
      <c r="I8" s="57"/>
      <c r="J8" s="28">
        <f t="shared" si="1"/>
        <v>0</v>
      </c>
      <c r="K8" s="39">
        <v>0</v>
      </c>
      <c r="L8" s="107"/>
    </row>
    <row r="9" spans="1:12">
      <c r="A9" s="31" t="str">
        <f>"APPRO PAIEMENT CB DD "&amp;C60</f>
        <v>APPRO PAIEMENT CB DD Emp 2</v>
      </c>
      <c r="B9" s="66">
        <f>+C110</f>
        <v>0</v>
      </c>
      <c r="C9" s="57"/>
      <c r="D9" s="28">
        <f t="shared" si="0"/>
        <v>0</v>
      </c>
      <c r="E9" s="39">
        <v>0</v>
      </c>
      <c r="F9" s="107"/>
      <c r="G9" s="31" t="str">
        <f>"APPRO PAIEMENT CB DD "&amp;I60</f>
        <v>APPRO PAIEMENT CB DD Emp 2</v>
      </c>
      <c r="H9" s="66">
        <f>+I110</f>
        <v>0</v>
      </c>
      <c r="I9" s="57"/>
      <c r="J9" s="28">
        <f t="shared" si="1"/>
        <v>0</v>
      </c>
      <c r="K9" s="39">
        <v>0</v>
      </c>
      <c r="L9" s="107"/>
    </row>
    <row r="10" spans="1:12">
      <c r="A10" s="103" t="s">
        <v>79</v>
      </c>
      <c r="B10" s="103"/>
      <c r="C10" s="103"/>
      <c r="D10" s="103"/>
      <c r="E10" s="39"/>
      <c r="F10" s="107"/>
      <c r="G10" s="103" t="s">
        <v>79</v>
      </c>
      <c r="H10" s="103"/>
      <c r="I10" s="103"/>
      <c r="J10" s="103"/>
      <c r="K10" s="39"/>
      <c r="L10" s="107"/>
    </row>
    <row r="11" spans="1:12">
      <c r="A11" s="60" t="s">
        <v>105</v>
      </c>
      <c r="B11" s="66">
        <f>+D110</f>
        <v>0</v>
      </c>
      <c r="C11" s="57"/>
      <c r="D11" s="28">
        <f>IF(AND(B11&lt;&gt;"",C11="ok"),B11,0)</f>
        <v>0</v>
      </c>
      <c r="E11" s="39">
        <v>0</v>
      </c>
      <c r="F11" s="107"/>
      <c r="G11" s="60" t="s">
        <v>105</v>
      </c>
      <c r="H11" s="66">
        <f>+J110</f>
        <v>0</v>
      </c>
      <c r="I11" s="57"/>
      <c r="J11" s="28">
        <f>IF(AND(H11&lt;&gt;"",I11="ok"),H11,0)</f>
        <v>0</v>
      </c>
      <c r="K11" s="39">
        <v>0</v>
      </c>
      <c r="L11" s="107"/>
    </row>
    <row r="12" spans="1:12">
      <c r="A12" s="31" t="s">
        <v>119</v>
      </c>
      <c r="B12" s="77">
        <v>0</v>
      </c>
      <c r="C12" s="57"/>
      <c r="D12" s="28">
        <f t="shared" ref="D12:D14" si="2">IF(AND(B12&lt;&gt;"",C12="ok"),B12,0)</f>
        <v>0</v>
      </c>
      <c r="E12" s="39">
        <v>0</v>
      </c>
      <c r="F12" s="107"/>
      <c r="G12" s="31" t="s">
        <v>119</v>
      </c>
      <c r="H12" s="77">
        <v>0</v>
      </c>
      <c r="I12" s="57"/>
      <c r="J12" s="28">
        <f t="shared" ref="J12:J14" si="3">IF(AND(H12&lt;&gt;"",I12="ok"),H12,0)</f>
        <v>0</v>
      </c>
      <c r="K12" s="39">
        <v>0</v>
      </c>
      <c r="L12" s="107"/>
    </row>
    <row r="13" spans="1:12">
      <c r="A13" s="31" t="s">
        <v>119</v>
      </c>
      <c r="B13" s="77">
        <v>0</v>
      </c>
      <c r="D13" s="28">
        <f t="shared" si="2"/>
        <v>0</v>
      </c>
      <c r="E13" s="39">
        <v>0</v>
      </c>
      <c r="F13" s="107"/>
      <c r="G13" s="31" t="s">
        <v>119</v>
      </c>
      <c r="H13" s="77">
        <v>0</v>
      </c>
      <c r="J13" s="28">
        <f t="shared" si="3"/>
        <v>0</v>
      </c>
      <c r="K13" s="39">
        <v>0</v>
      </c>
      <c r="L13" s="107"/>
    </row>
    <row r="14" spans="1:12">
      <c r="A14" s="31" t="s">
        <v>119</v>
      </c>
      <c r="B14" s="77">
        <v>0</v>
      </c>
      <c r="D14" s="28">
        <f t="shared" si="2"/>
        <v>0</v>
      </c>
      <c r="E14" s="39">
        <v>0</v>
      </c>
      <c r="F14" s="107"/>
      <c r="G14" s="31" t="s">
        <v>119</v>
      </c>
      <c r="H14" s="77">
        <v>0</v>
      </c>
      <c r="J14" s="28">
        <f t="shared" si="3"/>
        <v>0</v>
      </c>
      <c r="K14" s="39">
        <v>0</v>
      </c>
      <c r="L14" s="107"/>
    </row>
    <row r="15" spans="1:12">
      <c r="A15" s="103" t="s">
        <v>80</v>
      </c>
      <c r="B15" s="103"/>
      <c r="C15" s="103"/>
      <c r="D15" s="103"/>
      <c r="E15" s="39"/>
      <c r="F15" s="107"/>
      <c r="G15" s="103" t="s">
        <v>80</v>
      </c>
      <c r="H15" s="103"/>
      <c r="I15" s="103"/>
      <c r="J15" s="103"/>
      <c r="K15" s="39"/>
      <c r="L15" s="107"/>
    </row>
    <row r="16" spans="1:12">
      <c r="A16" s="33" t="s">
        <v>119</v>
      </c>
      <c r="B16" s="32">
        <v>0</v>
      </c>
      <c r="C16" s="57"/>
      <c r="D16" s="28">
        <f>IF(AND(B16&lt;&gt;"",C16="ok"),B16,0)</f>
        <v>0</v>
      </c>
      <c r="E16" s="39">
        <v>0</v>
      </c>
      <c r="F16" s="107"/>
      <c r="G16" s="33" t="s">
        <v>119</v>
      </c>
      <c r="H16" s="32">
        <v>0</v>
      </c>
      <c r="I16" s="57"/>
      <c r="J16" s="28">
        <f>IF(AND(H16&lt;&gt;"",I16="ok"),H16,0)</f>
        <v>0</v>
      </c>
      <c r="K16" s="39">
        <v>0</v>
      </c>
      <c r="L16" s="107"/>
    </row>
    <row r="17" spans="1:12">
      <c r="A17" s="33" t="s">
        <v>119</v>
      </c>
      <c r="B17" s="32">
        <v>0</v>
      </c>
      <c r="C17" s="57"/>
      <c r="D17" s="28">
        <f t="shared" ref="D17:D18" si="4">IF(AND(B17&lt;&gt;"",C17="ok"),B17,0)</f>
        <v>0</v>
      </c>
      <c r="E17" s="39">
        <v>0</v>
      </c>
      <c r="F17" s="107"/>
      <c r="G17" s="33" t="s">
        <v>119</v>
      </c>
      <c r="H17" s="32">
        <v>0</v>
      </c>
      <c r="I17" s="57"/>
      <c r="J17" s="28">
        <f t="shared" ref="J17:J18" si="5">IF(AND(H17&lt;&gt;"",I17="ok"),H17,0)</f>
        <v>0</v>
      </c>
      <c r="K17" s="39">
        <v>0</v>
      </c>
      <c r="L17" s="107"/>
    </row>
    <row r="18" spans="1:12">
      <c r="A18" s="33" t="s">
        <v>119</v>
      </c>
      <c r="B18" s="32">
        <v>0</v>
      </c>
      <c r="D18" s="28">
        <f t="shared" si="4"/>
        <v>0</v>
      </c>
      <c r="E18" s="39">
        <v>0</v>
      </c>
      <c r="F18" s="107"/>
      <c r="G18" s="33" t="s">
        <v>119</v>
      </c>
      <c r="H18" s="32">
        <v>0</v>
      </c>
      <c r="J18" s="28">
        <f t="shared" si="5"/>
        <v>0</v>
      </c>
      <c r="K18" s="39">
        <v>0</v>
      </c>
      <c r="L18" s="107"/>
    </row>
    <row r="19" spans="1:12">
      <c r="A19" s="103" t="str">
        <f>"PLVT MENSUELS HABITUELS      "&amp;SUM(B21:B41)&amp;" EUR"</f>
        <v>PLVT MENSUELS HABITUELS      0 EUR</v>
      </c>
      <c r="B19" s="103"/>
      <c r="C19" s="103"/>
      <c r="D19" s="103"/>
      <c r="E19" s="39"/>
      <c r="F19" s="107"/>
      <c r="G19" s="103" t="str">
        <f>"PLVT MENSUELS HABITUELS      "&amp;SUM(H21:H41)&amp;" EUR"</f>
        <v>PLVT MENSUELS HABITUELS      0 EUR</v>
      </c>
      <c r="H19" s="103"/>
      <c r="I19" s="103"/>
      <c r="J19" s="103"/>
      <c r="K19" s="39"/>
      <c r="L19" s="107"/>
    </row>
    <row r="20" spans="1:12">
      <c r="A20" s="99" t="s">
        <v>99</v>
      </c>
      <c r="B20" s="99"/>
      <c r="C20" s="99"/>
      <c r="D20" s="99"/>
      <c r="E20" s="99"/>
      <c r="F20" s="107"/>
      <c r="G20" s="99" t="s">
        <v>99</v>
      </c>
      <c r="H20" s="99"/>
      <c r="I20" s="99"/>
      <c r="J20" s="99"/>
      <c r="K20" s="99"/>
      <c r="L20" s="107"/>
    </row>
    <row r="21" spans="1:12">
      <c r="A21" s="33" t="s">
        <v>92</v>
      </c>
      <c r="B21" s="43">
        <f>+E110</f>
        <v>0</v>
      </c>
      <c r="C21" s="57"/>
      <c r="D21" s="28">
        <f t="shared" ref="D21" si="6">IF(AND(B21&lt;&gt;"",C21="ok"),B21,0)</f>
        <v>0</v>
      </c>
      <c r="E21" s="39">
        <v>0</v>
      </c>
      <c r="F21" s="107"/>
      <c r="G21" s="33" t="s">
        <v>92</v>
      </c>
      <c r="H21" s="43">
        <f>+K110</f>
        <v>0</v>
      </c>
      <c r="I21" s="57"/>
      <c r="J21" s="28">
        <f t="shared" ref="J21" si="7">IF(AND(H21&lt;&gt;"",I21="ok"),H21,0)</f>
        <v>0</v>
      </c>
      <c r="K21" s="39">
        <v>0</v>
      </c>
      <c r="L21" s="107"/>
    </row>
    <row r="22" spans="1:12">
      <c r="A22" s="99" t="s">
        <v>91</v>
      </c>
      <c r="B22" s="99"/>
      <c r="C22" s="99"/>
      <c r="D22" s="99"/>
      <c r="E22" s="99"/>
      <c r="F22" s="107"/>
      <c r="G22" s="99" t="s">
        <v>91</v>
      </c>
      <c r="H22" s="99"/>
      <c r="I22" s="99"/>
      <c r="J22" s="99"/>
      <c r="K22" s="99"/>
      <c r="L22" s="107"/>
    </row>
    <row r="23" spans="1:12">
      <c r="A23" s="33" t="s">
        <v>90</v>
      </c>
      <c r="B23" s="32">
        <v>0</v>
      </c>
      <c r="C23" s="57"/>
      <c r="D23" s="28">
        <f>IF(AND(B23&lt;&gt;"",C23="ok"),B23,0)</f>
        <v>0</v>
      </c>
      <c r="E23" s="39">
        <v>0</v>
      </c>
      <c r="F23" s="107"/>
      <c r="G23" s="33" t="s">
        <v>90</v>
      </c>
      <c r="H23" s="32">
        <v>0</v>
      </c>
      <c r="I23" s="57"/>
      <c r="J23" s="28">
        <f>IF(AND(H23&lt;&gt;"",I23="ok"),H23,0)</f>
        <v>0</v>
      </c>
      <c r="K23" s="39">
        <v>0</v>
      </c>
      <c r="L23" s="107"/>
    </row>
    <row r="24" spans="1:12">
      <c r="A24" s="33" t="s">
        <v>90</v>
      </c>
      <c r="B24" s="32">
        <v>0</v>
      </c>
      <c r="C24" s="57"/>
      <c r="D24" s="28">
        <f t="shared" ref="D24:D26" si="8">IF(AND(B24&lt;&gt;"",C24="ok"),B24,0)</f>
        <v>0</v>
      </c>
      <c r="E24" s="39">
        <v>0</v>
      </c>
      <c r="F24" s="107"/>
      <c r="G24" s="33" t="s">
        <v>90</v>
      </c>
      <c r="H24" s="32">
        <v>0</v>
      </c>
      <c r="I24" s="57"/>
      <c r="J24" s="28">
        <f t="shared" ref="J24:J26" si="9">IF(AND(H24&lt;&gt;"",I24="ok"),H24,0)</f>
        <v>0</v>
      </c>
      <c r="K24" s="39">
        <v>0</v>
      </c>
      <c r="L24" s="107"/>
    </row>
    <row r="25" spans="1:12">
      <c r="A25" s="33" t="s">
        <v>90</v>
      </c>
      <c r="B25" s="32">
        <v>0</v>
      </c>
      <c r="C25" s="57"/>
      <c r="D25" s="28">
        <f t="shared" si="8"/>
        <v>0</v>
      </c>
      <c r="E25" s="39">
        <v>0</v>
      </c>
      <c r="F25" s="107"/>
      <c r="G25" s="33" t="s">
        <v>90</v>
      </c>
      <c r="H25" s="32">
        <v>0</v>
      </c>
      <c r="I25" s="57"/>
      <c r="J25" s="28">
        <f t="shared" si="9"/>
        <v>0</v>
      </c>
      <c r="K25" s="39">
        <v>0</v>
      </c>
      <c r="L25" s="107"/>
    </row>
    <row r="26" spans="1:12">
      <c r="A26" s="33" t="s">
        <v>90</v>
      </c>
      <c r="B26" s="32">
        <v>0</v>
      </c>
      <c r="C26" s="57"/>
      <c r="D26" s="28">
        <f t="shared" si="8"/>
        <v>0</v>
      </c>
      <c r="E26" s="39">
        <v>0</v>
      </c>
      <c r="F26" s="107"/>
      <c r="G26" s="33" t="s">
        <v>90</v>
      </c>
      <c r="H26" s="32">
        <v>0</v>
      </c>
      <c r="I26" s="57"/>
      <c r="J26" s="28">
        <f t="shared" si="9"/>
        <v>0</v>
      </c>
      <c r="K26" s="39">
        <v>0</v>
      </c>
      <c r="L26" s="107"/>
    </row>
    <row r="27" spans="1:12">
      <c r="A27" s="99" t="s">
        <v>111</v>
      </c>
      <c r="B27" s="99"/>
      <c r="C27" s="99"/>
      <c r="D27" s="99"/>
      <c r="E27" s="99"/>
      <c r="F27" s="107"/>
      <c r="G27" s="99" t="s">
        <v>111</v>
      </c>
      <c r="H27" s="99"/>
      <c r="I27" s="99"/>
      <c r="J27" s="99"/>
      <c r="K27" s="99"/>
      <c r="L27" s="107"/>
    </row>
    <row r="28" spans="1:12">
      <c r="A28" s="33" t="s">
        <v>112</v>
      </c>
      <c r="B28" s="32">
        <v>0</v>
      </c>
      <c r="C28" s="57"/>
      <c r="D28" s="28">
        <f>IF(AND(B28&lt;&gt;"",C28="ok"),B28,0)</f>
        <v>0</v>
      </c>
      <c r="E28" s="39">
        <v>0</v>
      </c>
      <c r="F28" s="107"/>
      <c r="G28" s="33" t="s">
        <v>112</v>
      </c>
      <c r="H28" s="32">
        <v>0</v>
      </c>
      <c r="I28" s="57"/>
      <c r="J28" s="28">
        <f>IF(AND(H28&lt;&gt;"",I28="ok"),H28,0)</f>
        <v>0</v>
      </c>
      <c r="K28" s="39">
        <v>0</v>
      </c>
      <c r="L28" s="107"/>
    </row>
    <row r="29" spans="1:12">
      <c r="A29" s="33" t="s">
        <v>113</v>
      </c>
      <c r="B29" s="32">
        <v>0</v>
      </c>
      <c r="C29" s="57"/>
      <c r="D29" s="28">
        <f t="shared" ref="D29:D30" si="10">IF(AND(B29&lt;&gt;"",C29="ok"),B29,0)</f>
        <v>0</v>
      </c>
      <c r="E29" s="39">
        <v>0</v>
      </c>
      <c r="F29" s="107"/>
      <c r="G29" s="33" t="s">
        <v>113</v>
      </c>
      <c r="H29" s="32">
        <v>0</v>
      </c>
      <c r="I29" s="57"/>
      <c r="J29" s="28">
        <f t="shared" ref="J29:J30" si="11">IF(AND(H29&lt;&gt;"",I29="ok"),H29,0)</f>
        <v>0</v>
      </c>
      <c r="K29" s="39">
        <v>0</v>
      </c>
      <c r="L29" s="107"/>
    </row>
    <row r="30" spans="1:12">
      <c r="A30" s="33" t="s">
        <v>114</v>
      </c>
      <c r="B30" s="32">
        <v>0</v>
      </c>
      <c r="C30" s="57"/>
      <c r="D30" s="28">
        <f t="shared" si="10"/>
        <v>0</v>
      </c>
      <c r="E30" s="39">
        <v>0</v>
      </c>
      <c r="F30" s="107"/>
      <c r="G30" s="33" t="s">
        <v>114</v>
      </c>
      <c r="H30" s="32">
        <v>0</v>
      </c>
      <c r="I30" s="57"/>
      <c r="J30" s="28">
        <f t="shared" si="11"/>
        <v>0</v>
      </c>
      <c r="K30" s="39">
        <v>0</v>
      </c>
      <c r="L30" s="107"/>
    </row>
    <row r="31" spans="1:12">
      <c r="A31" s="99" t="s">
        <v>69</v>
      </c>
      <c r="B31" s="99"/>
      <c r="C31" s="99"/>
      <c r="D31" s="99"/>
      <c r="E31" s="99"/>
      <c r="F31" s="107"/>
      <c r="G31" s="99" t="s">
        <v>69</v>
      </c>
      <c r="H31" s="99"/>
      <c r="I31" s="99"/>
      <c r="J31" s="99"/>
      <c r="K31" s="99"/>
      <c r="L31" s="107"/>
    </row>
    <row r="32" spans="1:12">
      <c r="A32" s="33" t="s">
        <v>88</v>
      </c>
      <c r="B32" s="32">
        <v>0</v>
      </c>
      <c r="C32" s="57"/>
      <c r="D32" s="28">
        <f>IF(AND(B32&lt;&gt;"",C32="ok"),B32,0)</f>
        <v>0</v>
      </c>
      <c r="E32" s="39">
        <v>0</v>
      </c>
      <c r="F32" s="107"/>
      <c r="G32" s="33" t="s">
        <v>88</v>
      </c>
      <c r="H32" s="32">
        <v>0</v>
      </c>
      <c r="I32" s="57"/>
      <c r="J32" s="28">
        <f>IF(AND(H32&lt;&gt;"",I32="ok"),H32,0)</f>
        <v>0</v>
      </c>
      <c r="K32" s="39">
        <v>0</v>
      </c>
      <c r="L32" s="107"/>
    </row>
    <row r="33" spans="1:12">
      <c r="A33" s="33" t="s">
        <v>89</v>
      </c>
      <c r="B33" s="32">
        <v>0</v>
      </c>
      <c r="C33" s="57"/>
      <c r="D33" s="28">
        <f t="shared" ref="D33:D34" si="12">IF(AND(B33&lt;&gt;"",C33="ok"),B33,0)</f>
        <v>0</v>
      </c>
      <c r="E33" s="39">
        <v>0</v>
      </c>
      <c r="F33" s="107"/>
      <c r="G33" s="33" t="s">
        <v>89</v>
      </c>
      <c r="H33" s="32">
        <v>0</v>
      </c>
      <c r="I33" s="57"/>
      <c r="J33" s="28">
        <f t="shared" ref="J33:J34" si="13">IF(AND(H33&lt;&gt;"",I33="ok"),H33,0)</f>
        <v>0</v>
      </c>
      <c r="K33" s="39">
        <v>0</v>
      </c>
      <c r="L33" s="107"/>
    </row>
    <row r="34" spans="1:12">
      <c r="A34" s="33" t="s">
        <v>110</v>
      </c>
      <c r="B34" s="32">
        <v>0</v>
      </c>
      <c r="C34" s="57"/>
      <c r="D34" s="28">
        <f t="shared" si="12"/>
        <v>0</v>
      </c>
      <c r="E34" s="39">
        <v>0</v>
      </c>
      <c r="F34" s="107"/>
      <c r="G34" s="33" t="s">
        <v>110</v>
      </c>
      <c r="H34" s="32">
        <v>0</v>
      </c>
      <c r="I34" s="57"/>
      <c r="J34" s="28">
        <f t="shared" si="13"/>
        <v>0</v>
      </c>
      <c r="K34" s="39">
        <v>0</v>
      </c>
      <c r="L34" s="107"/>
    </row>
    <row r="35" spans="1:12">
      <c r="A35" s="99" t="s">
        <v>70</v>
      </c>
      <c r="B35" s="99"/>
      <c r="C35" s="99"/>
      <c r="D35" s="99"/>
      <c r="E35" s="99"/>
      <c r="F35" s="107"/>
      <c r="G35" s="99" t="s">
        <v>70</v>
      </c>
      <c r="H35" s="99"/>
      <c r="I35" s="99"/>
      <c r="J35" s="99"/>
      <c r="K35" s="99"/>
      <c r="L35" s="107"/>
    </row>
    <row r="36" spans="1:12">
      <c r="A36" s="33" t="s">
        <v>115</v>
      </c>
      <c r="B36" s="32">
        <v>0</v>
      </c>
      <c r="C36" s="57"/>
      <c r="D36" s="28">
        <f>IF(AND(B36&lt;&gt;"",C36="ok"),B36,0)</f>
        <v>0</v>
      </c>
      <c r="E36" s="39">
        <v>0</v>
      </c>
      <c r="F36" s="107"/>
      <c r="G36" s="33" t="s">
        <v>115</v>
      </c>
      <c r="H36" s="32">
        <v>0</v>
      </c>
      <c r="I36" s="57"/>
      <c r="J36" s="28">
        <f>IF(AND(H36&lt;&gt;"",I36="ok"),H36,0)</f>
        <v>0</v>
      </c>
      <c r="K36" s="39">
        <v>0</v>
      </c>
      <c r="L36" s="107"/>
    </row>
    <row r="37" spans="1:12">
      <c r="A37" s="33" t="s">
        <v>21</v>
      </c>
      <c r="B37" s="32">
        <v>0</v>
      </c>
      <c r="C37" s="57"/>
      <c r="D37" s="28">
        <f t="shared" ref="D37" si="14">IF(AND(B37&lt;&gt;"",C37="ok"),B37,0)</f>
        <v>0</v>
      </c>
      <c r="E37" s="39">
        <v>0</v>
      </c>
      <c r="F37" s="107"/>
      <c r="G37" s="33" t="s">
        <v>21</v>
      </c>
      <c r="H37" s="32">
        <v>0</v>
      </c>
      <c r="I37" s="57"/>
      <c r="J37" s="28">
        <f t="shared" ref="J37" si="15">IF(AND(H37&lt;&gt;"",I37="ok"),H37,0)</f>
        <v>0</v>
      </c>
      <c r="K37" s="39">
        <v>0</v>
      </c>
      <c r="L37" s="107"/>
    </row>
    <row r="38" spans="1:12">
      <c r="A38" s="99" t="s">
        <v>71</v>
      </c>
      <c r="B38" s="99"/>
      <c r="C38" s="99"/>
      <c r="D38" s="99"/>
      <c r="E38" s="99"/>
      <c r="F38" s="107"/>
      <c r="G38" s="99" t="s">
        <v>71</v>
      </c>
      <c r="H38" s="99"/>
      <c r="I38" s="99"/>
      <c r="J38" s="99"/>
      <c r="K38" s="99"/>
      <c r="L38" s="107"/>
    </row>
    <row r="39" spans="1:12">
      <c r="A39" s="40" t="s">
        <v>87</v>
      </c>
      <c r="B39" s="32">
        <v>0</v>
      </c>
      <c r="C39" s="57"/>
      <c r="D39" s="28">
        <f>IF(AND(B39&lt;&gt;"",C39="ok"),B39,0)</f>
        <v>0</v>
      </c>
      <c r="E39" s="41">
        <v>0</v>
      </c>
      <c r="F39" s="107"/>
      <c r="G39" s="40" t="s">
        <v>87</v>
      </c>
      <c r="H39" s="32">
        <v>0</v>
      </c>
      <c r="I39" s="57"/>
      <c r="J39" s="28">
        <f>IF(AND(H39&lt;&gt;"",I39="ok"),H39,0)</f>
        <v>0</v>
      </c>
      <c r="K39" s="41">
        <v>0</v>
      </c>
      <c r="L39" s="107"/>
    </row>
    <row r="40" spans="1:12">
      <c r="A40" s="40" t="s">
        <v>72</v>
      </c>
      <c r="B40" s="32">
        <v>0</v>
      </c>
      <c r="C40" s="57"/>
      <c r="D40" s="28">
        <f t="shared" ref="D40:D41" si="16">IF(AND(B40&lt;&gt;"",C40="ok"),B40,0)</f>
        <v>0</v>
      </c>
      <c r="E40" s="41">
        <v>0</v>
      </c>
      <c r="F40" s="107"/>
      <c r="G40" s="40" t="s">
        <v>72</v>
      </c>
      <c r="H40" s="32">
        <v>0</v>
      </c>
      <c r="I40" s="57"/>
      <c r="J40" s="28">
        <f t="shared" ref="J40:J41" si="17">IF(AND(H40&lt;&gt;"",I40="ok"),H40,0)</f>
        <v>0</v>
      </c>
      <c r="K40" s="41">
        <v>0</v>
      </c>
      <c r="L40" s="107"/>
    </row>
    <row r="41" spans="1:12">
      <c r="A41" s="40" t="s">
        <v>86</v>
      </c>
      <c r="B41" s="32">
        <v>0</v>
      </c>
      <c r="C41" s="57"/>
      <c r="D41" s="28">
        <f t="shared" si="16"/>
        <v>0</v>
      </c>
      <c r="E41" s="41">
        <v>0</v>
      </c>
      <c r="F41" s="107"/>
      <c r="G41" s="40" t="s">
        <v>86</v>
      </c>
      <c r="H41" s="32">
        <v>0</v>
      </c>
      <c r="I41" s="57"/>
      <c r="J41" s="28">
        <f t="shared" si="17"/>
        <v>0</v>
      </c>
      <c r="K41" s="41">
        <v>0</v>
      </c>
      <c r="L41" s="107"/>
    </row>
    <row r="42" spans="1:12">
      <c r="A42" s="99" t="s">
        <v>117</v>
      </c>
      <c r="B42" s="99"/>
      <c r="C42" s="99"/>
      <c r="D42" s="99"/>
      <c r="E42" s="99"/>
      <c r="F42" s="107"/>
      <c r="G42" s="99" t="s">
        <v>117</v>
      </c>
      <c r="H42" s="99"/>
      <c r="I42" s="99"/>
      <c r="J42" s="99"/>
      <c r="K42" s="99"/>
      <c r="L42" s="107"/>
    </row>
    <row r="43" spans="1:12">
      <c r="A43" s="33" t="s">
        <v>119</v>
      </c>
      <c r="B43" s="32">
        <v>0</v>
      </c>
      <c r="C43" s="57"/>
      <c r="D43" s="28">
        <f>IF(AND(B43&lt;&gt;"",C43="ok"),B43,0)</f>
        <v>0</v>
      </c>
      <c r="E43" s="39">
        <v>0</v>
      </c>
      <c r="F43" s="107"/>
      <c r="G43" s="33" t="s">
        <v>119</v>
      </c>
      <c r="H43" s="32">
        <v>0</v>
      </c>
      <c r="I43" s="57"/>
      <c r="J43" s="28">
        <f>IF(AND(H43&lt;&gt;"",I43="ok"),H43,0)</f>
        <v>0</v>
      </c>
      <c r="K43" s="39">
        <v>0</v>
      </c>
      <c r="L43" s="107"/>
    </row>
    <row r="44" spans="1:12">
      <c r="A44" s="33" t="s">
        <v>119</v>
      </c>
      <c r="B44" s="32">
        <v>0</v>
      </c>
      <c r="C44" s="57"/>
      <c r="D44" s="28">
        <f t="shared" ref="D44" si="18">IF(AND(B44&lt;&gt;"",C44="ok"),B44,0)</f>
        <v>0</v>
      </c>
      <c r="E44" s="39">
        <v>0</v>
      </c>
      <c r="F44" s="107"/>
      <c r="G44" s="33" t="s">
        <v>119</v>
      </c>
      <c r="H44" s="32">
        <v>0</v>
      </c>
      <c r="I44" s="57"/>
      <c r="J44" s="28">
        <f t="shared" ref="J44" si="19">IF(AND(H44&lt;&gt;"",I44="ok"),H44,0)</f>
        <v>0</v>
      </c>
      <c r="K44" s="39">
        <v>0</v>
      </c>
      <c r="L44" s="107"/>
    </row>
    <row r="45" spans="1:12">
      <c r="A45" s="103" t="s">
        <v>66</v>
      </c>
      <c r="B45" s="103"/>
      <c r="C45" s="103"/>
      <c r="D45" s="103"/>
      <c r="E45" s="39"/>
      <c r="F45" s="107"/>
      <c r="G45" s="103" t="s">
        <v>66</v>
      </c>
      <c r="H45" s="103"/>
      <c r="I45" s="103"/>
      <c r="J45" s="103"/>
      <c r="K45" s="39"/>
      <c r="L45" s="107"/>
    </row>
    <row r="46" spans="1:12">
      <c r="A46" s="33" t="s">
        <v>64</v>
      </c>
      <c r="B46" s="32">
        <v>0</v>
      </c>
      <c r="C46" s="57"/>
      <c r="D46" s="28">
        <f t="shared" ref="D46" si="20">IF(AND(B46&lt;&gt;"",C46="ok"),B46,0)</f>
        <v>0</v>
      </c>
      <c r="E46" s="39">
        <v>0</v>
      </c>
      <c r="F46" s="107"/>
      <c r="G46" s="33" t="s">
        <v>64</v>
      </c>
      <c r="H46" s="32">
        <v>0</v>
      </c>
      <c r="I46" s="57"/>
      <c r="J46" s="28">
        <f t="shared" ref="J46" si="21">IF(AND(H46&lt;&gt;"",I46="ok"),H46,0)</f>
        <v>0</v>
      </c>
      <c r="K46" s="39">
        <v>0</v>
      </c>
      <c r="L46" s="107"/>
    </row>
    <row r="47" spans="1:12">
      <c r="A47" s="33" t="s">
        <v>119</v>
      </c>
      <c r="B47" s="32">
        <v>0</v>
      </c>
      <c r="C47" s="57"/>
      <c r="D47" s="28">
        <f>IF(AND(B47&lt;&gt;"",C47="ok"),B47,0)</f>
        <v>0</v>
      </c>
      <c r="E47" s="39">
        <v>0</v>
      </c>
      <c r="F47" s="107"/>
      <c r="G47" s="33" t="s">
        <v>119</v>
      </c>
      <c r="H47" s="32">
        <v>0</v>
      </c>
      <c r="I47" s="57"/>
      <c r="J47" s="28">
        <f>IF(AND(H47&lt;&gt;"",I47="ok"),H47,0)</f>
        <v>0</v>
      </c>
      <c r="K47" s="39">
        <v>0</v>
      </c>
      <c r="L47" s="107"/>
    </row>
    <row r="48" spans="1:12">
      <c r="A48" s="103" t="s">
        <v>62</v>
      </c>
      <c r="B48" s="103"/>
      <c r="C48" s="103"/>
      <c r="D48" s="103"/>
      <c r="E48" s="39"/>
      <c r="F48" s="107"/>
      <c r="G48" s="103" t="s">
        <v>62</v>
      </c>
      <c r="H48" s="103"/>
      <c r="I48" s="103"/>
      <c r="J48" s="103"/>
      <c r="K48" s="39"/>
      <c r="L48" s="107"/>
    </row>
    <row r="49" spans="1:12">
      <c r="A49" s="40" t="s">
        <v>120</v>
      </c>
      <c r="B49" s="32">
        <v>0</v>
      </c>
      <c r="C49" s="57"/>
      <c r="D49" s="28">
        <f>IF(AND(B49&lt;&gt;"",C49="ok"),B49,0)</f>
        <v>0</v>
      </c>
      <c r="E49" s="39">
        <v>0</v>
      </c>
      <c r="F49" s="107"/>
      <c r="G49" s="40" t="s">
        <v>120</v>
      </c>
      <c r="H49" s="32">
        <v>0</v>
      </c>
      <c r="I49" s="57"/>
      <c r="J49" s="28">
        <f>IF(AND(H49&lt;&gt;"",I49="ok"),H49,0)</f>
        <v>0</v>
      </c>
      <c r="K49" s="39">
        <v>0</v>
      </c>
      <c r="L49" s="107"/>
    </row>
    <row r="50" spans="1:12">
      <c r="A50" s="40" t="s">
        <v>120</v>
      </c>
      <c r="B50" s="32">
        <v>0</v>
      </c>
      <c r="C50" s="57"/>
      <c r="D50" s="28">
        <f t="shared" ref="D50:D52" si="22">IF(AND(B50&lt;&gt;"",C50="ok"),B50,0)</f>
        <v>0</v>
      </c>
      <c r="E50" s="39">
        <v>0</v>
      </c>
      <c r="F50" s="107"/>
      <c r="G50" s="40" t="s">
        <v>120</v>
      </c>
      <c r="H50" s="32">
        <v>0</v>
      </c>
      <c r="I50" s="57"/>
      <c r="J50" s="28">
        <f t="shared" ref="J50:J52" si="23">IF(AND(H50&lt;&gt;"",I50="ok"),H50,0)</f>
        <v>0</v>
      </c>
      <c r="K50" s="39">
        <v>0</v>
      </c>
      <c r="L50" s="107"/>
    </row>
    <row r="51" spans="1:12">
      <c r="A51" s="40" t="s">
        <v>120</v>
      </c>
      <c r="B51" s="32">
        <v>0</v>
      </c>
      <c r="C51" s="57"/>
      <c r="D51" s="28">
        <f t="shared" si="22"/>
        <v>0</v>
      </c>
      <c r="E51" s="39">
        <v>0</v>
      </c>
      <c r="F51" s="107"/>
      <c r="G51" s="40" t="s">
        <v>120</v>
      </c>
      <c r="H51" s="32">
        <v>0</v>
      </c>
      <c r="I51" s="57"/>
      <c r="J51" s="28">
        <f t="shared" si="23"/>
        <v>0</v>
      </c>
      <c r="K51" s="39">
        <v>0</v>
      </c>
      <c r="L51" s="107"/>
    </row>
    <row r="52" spans="1:12">
      <c r="A52" s="40" t="s">
        <v>120</v>
      </c>
      <c r="B52" s="32">
        <v>0</v>
      </c>
      <c r="C52" s="57"/>
      <c r="D52" s="28">
        <f t="shared" si="22"/>
        <v>0</v>
      </c>
      <c r="E52" s="39">
        <v>0</v>
      </c>
      <c r="F52" s="107"/>
      <c r="G52" s="40" t="s">
        <v>120</v>
      </c>
      <c r="H52" s="32">
        <v>0</v>
      </c>
      <c r="I52" s="57"/>
      <c r="J52" s="28">
        <f t="shared" si="23"/>
        <v>0</v>
      </c>
      <c r="K52" s="39">
        <v>0</v>
      </c>
      <c r="L52" s="107"/>
    </row>
    <row r="53" spans="1:12">
      <c r="A53" s="40" t="s">
        <v>120</v>
      </c>
      <c r="B53" s="32">
        <v>0</v>
      </c>
      <c r="C53" s="57"/>
      <c r="D53" s="28">
        <f>IF(AND(B53&lt;&gt;"",C53="ok"),B53,0)</f>
        <v>0</v>
      </c>
      <c r="E53" s="39">
        <v>0</v>
      </c>
      <c r="F53" s="107"/>
      <c r="G53" s="40" t="s">
        <v>120</v>
      </c>
      <c r="H53" s="32">
        <v>0</v>
      </c>
      <c r="I53" s="57"/>
      <c r="J53" s="28">
        <f>IF(AND(H53&lt;&gt;"",I53="ok"),H53,0)</f>
        <v>0</v>
      </c>
      <c r="K53" s="39">
        <v>0</v>
      </c>
      <c r="L53" s="107"/>
    </row>
    <row r="54" spans="1:12" ht="3.75" customHeight="1">
      <c r="A54" s="75"/>
      <c r="B54" s="75"/>
      <c r="C54" s="76"/>
      <c r="D54" s="75"/>
      <c r="E54" s="75"/>
      <c r="F54" s="107"/>
      <c r="G54" s="75"/>
      <c r="H54" s="75"/>
      <c r="I54" s="76"/>
      <c r="J54" s="75"/>
      <c r="K54" s="75"/>
      <c r="L54" s="107"/>
    </row>
    <row r="55" spans="1:12">
      <c r="A55" s="36" t="s">
        <v>65</v>
      </c>
      <c r="B55" s="29">
        <f>B4+SUM(D6:D14)-SUM(D16:D53)</f>
        <v>0</v>
      </c>
      <c r="C55" s="37"/>
      <c r="E55" s="35"/>
      <c r="F55" s="107"/>
      <c r="G55" s="36" t="s">
        <v>65</v>
      </c>
      <c r="H55" s="29">
        <f>H4+SUM(J6:J14)-SUM(J16:J53)</f>
        <v>0</v>
      </c>
      <c r="I55" s="37"/>
      <c r="K55" s="35"/>
      <c r="L55" s="107"/>
    </row>
    <row r="56" spans="1:12">
      <c r="A56" s="36" t="s">
        <v>94</v>
      </c>
      <c r="B56" s="29">
        <f>B4+SUM(B6:B14)-SUM(B16:B53)</f>
        <v>0</v>
      </c>
      <c r="C56" s="48"/>
      <c r="D56" s="35"/>
      <c r="E56" s="35"/>
      <c r="F56" s="107"/>
      <c r="G56" s="36" t="s">
        <v>94</v>
      </c>
      <c r="H56" s="29">
        <f>H4+SUM(H6:H14)-SUM(H16:H53)</f>
        <v>0</v>
      </c>
      <c r="I56" s="57"/>
      <c r="J56" s="35"/>
      <c r="K56" s="35"/>
      <c r="L56" s="107"/>
    </row>
    <row r="57" spans="1:12">
      <c r="A57" s="36" t="s">
        <v>96</v>
      </c>
      <c r="B57" s="29">
        <f>+B4+SUM(B6:B14)-SUM(B16:B53)+B58</f>
        <v>0</v>
      </c>
      <c r="C57" s="48"/>
      <c r="D57" s="35"/>
      <c r="F57" s="107"/>
      <c r="G57" s="36" t="s">
        <v>96</v>
      </c>
      <c r="H57" s="29">
        <f>+H4+SUM(H6:H14)-SUM(H16:H53)+H58</f>
        <v>0</v>
      </c>
      <c r="I57" s="57"/>
      <c r="J57" s="35"/>
      <c r="L57" s="107"/>
    </row>
    <row r="58" spans="1:12">
      <c r="A58" s="38" t="s">
        <v>78</v>
      </c>
      <c r="B58" s="34">
        <f>SUM(IF(C21="report m+1",B21,0),IF(C23="report m+1",B23,0),IF(C24="report m+1",B24,0),IF(C25="report m+1",B25,0),IF(C26="report m+1",B26,0),IF(C28="report m+1",B28,0),IF(C29="report m+1",B29,0),IF(C30="report m+1",B30,0),IF(C32="report m+1",B32,0),IF(C33="report m+1",B33,0),IF(C34="report m+1",B34,0),IF(C36="report m+1",B36,0),IF(C37="report m+1",B37,0),IF(C39="report m+1",B39,0),IF(C40="report m+1",B40,0),IF(C41="report m+1",B41,0),IF(C43="report m+1",B43,0),IF(C44="report m+1",B44,0),IF(C46="report m+1",B46,0),IF(C47="report m+1",B47,0),IF(C49="report m+1",B49,0),IF(C50="report m+1",B50,0),IF(C51="report m+1",B51,0),IF(C52="report m+1",B52,0),IF(C53="report m+1",B53,0))</f>
        <v>0</v>
      </c>
      <c r="F58" s="107"/>
      <c r="G58" s="38" t="s">
        <v>78</v>
      </c>
      <c r="H58" s="34">
        <f>SUM(IF(I21="report m+1",H21,0),IF(I23="report m+1",H23,0),IF(I24="report m+1",H24,0),IF(I25="report m+1",H25,0),IF(I26="report m+1",H26,0),IF(I28="report m+1",H28,0),IF(I29="report m+1",H29,0),IF(I30="report m+1",H30,0),IF(I32="report m+1",H32,0),IF(I33="report m+1",H33,0),IF(I34="report m+1",H34,0),IF(I36="report m+1",H36,0),IF(I37="report m+1",H37,0),IF(I39="report m+1",H39,0),IF(I40="report m+1",H40,0),IF(I41="report m+1",H41,0),IF(I43="report m+1",H43,0),IF(I44="report m+1",H44,0),IF(I46="report m+1",H46,0),IF(I47="report m+1",H47,0),IF(I49="report m+1",H49,0),IF(I50="report m+1",H50,0),IF(I51="report m+1",H51,0),IF(I52="report m+1",H52,0),IF(I53="report m+1",H53,0))</f>
        <v>0</v>
      </c>
      <c r="L58" s="107"/>
    </row>
    <row r="59" spans="1:12">
      <c r="F59" s="107"/>
      <c r="L59" s="107"/>
    </row>
    <row r="60" spans="1:12">
      <c r="A60" s="46" t="s">
        <v>106</v>
      </c>
      <c r="B60" s="47" t="str">
        <f>BUDGET!$C$4</f>
        <v>Emp1</v>
      </c>
      <c r="C60" s="47" t="str">
        <f>BUDGET!$D$4</f>
        <v>Emp 2</v>
      </c>
      <c r="D60" s="47" t="s">
        <v>104</v>
      </c>
      <c r="E60" s="49" t="s">
        <v>74</v>
      </c>
      <c r="F60" s="107"/>
      <c r="G60" s="46" t="s">
        <v>106</v>
      </c>
      <c r="H60" s="47" t="str">
        <f>BUDGET!$C$4</f>
        <v>Emp1</v>
      </c>
      <c r="I60" s="47" t="str">
        <f>BUDGET!$D$4</f>
        <v>Emp 2</v>
      </c>
      <c r="J60" s="47" t="s">
        <v>104</v>
      </c>
      <c r="K60" s="49" t="s">
        <v>74</v>
      </c>
      <c r="L60" s="107"/>
    </row>
    <row r="61" spans="1:12">
      <c r="A61" s="104" t="s">
        <v>75</v>
      </c>
      <c r="B61" s="104"/>
      <c r="C61" s="104"/>
      <c r="D61" s="104"/>
      <c r="E61" s="104"/>
      <c r="F61" s="107"/>
      <c r="G61" s="104" t="s">
        <v>75</v>
      </c>
      <c r="H61" s="104"/>
      <c r="I61" s="104"/>
      <c r="J61" s="104"/>
      <c r="K61" s="104"/>
      <c r="L61" s="107"/>
    </row>
    <row r="62" spans="1:12">
      <c r="A62" s="73"/>
      <c r="B62" s="45"/>
      <c r="C62" s="45"/>
      <c r="D62" s="45"/>
      <c r="E62" s="100"/>
      <c r="F62" s="107"/>
      <c r="G62" s="73"/>
      <c r="H62" s="45"/>
      <c r="I62" s="45"/>
      <c r="J62" s="45"/>
      <c r="K62" s="100"/>
      <c r="L62" s="107"/>
    </row>
    <row r="63" spans="1:12">
      <c r="A63" s="73"/>
      <c r="B63" s="45"/>
      <c r="C63" s="45"/>
      <c r="D63" s="45"/>
      <c r="E63" s="100"/>
      <c r="F63" s="107"/>
      <c r="G63" s="73"/>
      <c r="H63" s="45"/>
      <c r="I63" s="45"/>
      <c r="J63" s="45"/>
      <c r="K63" s="100"/>
      <c r="L63" s="107"/>
    </row>
    <row r="64" spans="1:12">
      <c r="A64" s="73"/>
      <c r="B64" s="45"/>
      <c r="C64" s="45"/>
      <c r="D64" s="45"/>
      <c r="E64" s="100"/>
      <c r="F64" s="107"/>
      <c r="G64" s="73"/>
      <c r="H64" s="45"/>
      <c r="I64" s="45"/>
      <c r="J64" s="45"/>
      <c r="K64" s="100"/>
      <c r="L64" s="107"/>
    </row>
    <row r="65" spans="1:12">
      <c r="A65" s="73"/>
      <c r="B65" s="45"/>
      <c r="C65" s="45"/>
      <c r="D65" s="45"/>
      <c r="E65" s="100"/>
      <c r="F65" s="107"/>
      <c r="G65" s="73"/>
      <c r="H65" s="45"/>
      <c r="I65" s="45"/>
      <c r="J65" s="45"/>
      <c r="K65" s="100"/>
      <c r="L65" s="107"/>
    </row>
    <row r="66" spans="1:12">
      <c r="A66" s="73"/>
      <c r="B66" s="45"/>
      <c r="C66" s="45"/>
      <c r="D66" s="45"/>
      <c r="E66" s="100"/>
      <c r="F66" s="107"/>
      <c r="G66" s="73"/>
      <c r="H66" s="45"/>
      <c r="I66" s="45"/>
      <c r="J66" s="45"/>
      <c r="K66" s="100"/>
      <c r="L66" s="107"/>
    </row>
    <row r="67" spans="1:12">
      <c r="A67" s="73"/>
      <c r="B67" s="45"/>
      <c r="C67" s="45"/>
      <c r="D67" s="45"/>
      <c r="E67" s="100"/>
      <c r="F67" s="107"/>
      <c r="G67" s="73"/>
      <c r="H67" s="45"/>
      <c r="I67" s="45"/>
      <c r="J67" s="45"/>
      <c r="K67" s="100"/>
      <c r="L67" s="107"/>
    </row>
    <row r="68" spans="1:12">
      <c r="A68" s="73"/>
      <c r="B68" s="45"/>
      <c r="C68" s="45"/>
      <c r="D68" s="45"/>
      <c r="E68" s="100"/>
      <c r="F68" s="107"/>
      <c r="G68" s="73"/>
      <c r="H68" s="45"/>
      <c r="I68" s="45"/>
      <c r="J68" s="45"/>
      <c r="K68" s="100"/>
      <c r="L68" s="107"/>
    </row>
    <row r="69" spans="1:12">
      <c r="A69" s="73"/>
      <c r="B69" s="45"/>
      <c r="C69" s="45"/>
      <c r="D69" s="45"/>
      <c r="E69" s="100"/>
      <c r="F69" s="107"/>
      <c r="G69" s="73"/>
      <c r="H69" s="45"/>
      <c r="I69" s="45"/>
      <c r="J69" s="45"/>
      <c r="K69" s="100"/>
      <c r="L69" s="107"/>
    </row>
    <row r="70" spans="1:12">
      <c r="A70" s="73"/>
      <c r="B70" s="45"/>
      <c r="C70" s="45"/>
      <c r="D70" s="45"/>
      <c r="E70" s="100"/>
      <c r="F70" s="107"/>
      <c r="G70" s="73"/>
      <c r="H70" s="45"/>
      <c r="I70" s="45"/>
      <c r="J70" s="45"/>
      <c r="K70" s="100"/>
      <c r="L70" s="107"/>
    </row>
    <row r="71" spans="1:12">
      <c r="A71" s="73"/>
      <c r="B71" s="45"/>
      <c r="C71" s="45"/>
      <c r="D71" s="45"/>
      <c r="E71" s="100"/>
      <c r="F71" s="107"/>
      <c r="G71" s="73"/>
      <c r="H71" s="45"/>
      <c r="I71" s="45"/>
      <c r="J71" s="45"/>
      <c r="K71" s="100"/>
      <c r="L71" s="107"/>
    </row>
    <row r="72" spans="1:12">
      <c r="A72" s="73"/>
      <c r="B72" s="45"/>
      <c r="C72" s="45"/>
      <c r="D72" s="45"/>
      <c r="E72" s="100"/>
      <c r="F72" s="107"/>
      <c r="G72" s="73"/>
      <c r="H72" s="45"/>
      <c r="I72" s="45"/>
      <c r="J72" s="45"/>
      <c r="K72" s="100"/>
      <c r="L72" s="107"/>
    </row>
    <row r="73" spans="1:12">
      <c r="A73" s="73"/>
      <c r="B73" s="45"/>
      <c r="C73" s="45"/>
      <c r="D73" s="45"/>
      <c r="E73" s="100"/>
      <c r="F73" s="107"/>
      <c r="G73" s="73"/>
      <c r="H73" s="45"/>
      <c r="I73" s="45"/>
      <c r="J73" s="45"/>
      <c r="K73" s="100"/>
      <c r="L73" s="107"/>
    </row>
    <row r="74" spans="1:12">
      <c r="A74" s="73"/>
      <c r="B74" s="45"/>
      <c r="C74" s="45"/>
      <c r="D74" s="45"/>
      <c r="E74" s="100"/>
      <c r="F74" s="107"/>
      <c r="G74" s="73"/>
      <c r="H74" s="45"/>
      <c r="I74" s="45"/>
      <c r="J74" s="45"/>
      <c r="K74" s="100"/>
      <c r="L74" s="107"/>
    </row>
    <row r="75" spans="1:12">
      <c r="A75" s="73"/>
      <c r="B75" s="45"/>
      <c r="C75" s="45"/>
      <c r="D75" s="45"/>
      <c r="E75" s="100"/>
      <c r="F75" s="107"/>
      <c r="G75" s="73"/>
      <c r="H75" s="45"/>
      <c r="I75" s="45"/>
      <c r="J75" s="45"/>
      <c r="K75" s="100"/>
      <c r="L75" s="107"/>
    </row>
    <row r="76" spans="1:12">
      <c r="A76" s="73"/>
      <c r="B76" s="45"/>
      <c r="C76" s="45"/>
      <c r="D76" s="45"/>
      <c r="E76" s="100"/>
      <c r="F76" s="107"/>
      <c r="G76" s="73"/>
      <c r="H76" s="45"/>
      <c r="I76" s="45"/>
      <c r="J76" s="45"/>
      <c r="K76" s="100"/>
      <c r="L76" s="107"/>
    </row>
    <row r="77" spans="1:12">
      <c r="A77" s="73"/>
      <c r="B77" s="45"/>
      <c r="C77" s="45"/>
      <c r="D77" s="45"/>
      <c r="E77" s="100"/>
      <c r="F77" s="107"/>
      <c r="G77" s="73"/>
      <c r="H77" s="45"/>
      <c r="I77" s="45"/>
      <c r="J77" s="45"/>
      <c r="K77" s="100"/>
      <c r="L77" s="107"/>
    </row>
    <row r="78" spans="1:12">
      <c r="A78" s="73"/>
      <c r="B78" s="45"/>
      <c r="C78" s="45"/>
      <c r="D78" s="45"/>
      <c r="E78" s="100"/>
      <c r="F78" s="107"/>
      <c r="G78" s="73"/>
      <c r="H78" s="45"/>
      <c r="I78" s="45"/>
      <c r="J78" s="45"/>
      <c r="K78" s="100"/>
      <c r="L78" s="107"/>
    </row>
    <row r="79" spans="1:12">
      <c r="A79" s="73"/>
      <c r="B79" s="45"/>
      <c r="C79" s="45"/>
      <c r="D79" s="45"/>
      <c r="E79" s="100"/>
      <c r="F79" s="107"/>
      <c r="G79" s="73"/>
      <c r="H79" s="45"/>
      <c r="I79" s="45"/>
      <c r="J79" s="45"/>
      <c r="K79" s="100"/>
      <c r="L79" s="107"/>
    </row>
    <row r="80" spans="1:12">
      <c r="A80" s="73"/>
      <c r="B80" s="45"/>
      <c r="C80" s="45"/>
      <c r="D80" s="45"/>
      <c r="E80" s="100"/>
      <c r="F80" s="107"/>
      <c r="G80" s="73"/>
      <c r="H80" s="45"/>
      <c r="I80" s="45"/>
      <c r="J80" s="45"/>
      <c r="K80" s="100"/>
      <c r="L80" s="107"/>
    </row>
    <row r="81" spans="1:12">
      <c r="A81" s="73"/>
      <c r="B81" s="45"/>
      <c r="C81" s="45"/>
      <c r="D81" s="45"/>
      <c r="E81" s="100"/>
      <c r="F81" s="107"/>
      <c r="G81" s="73"/>
      <c r="H81" s="45"/>
      <c r="I81" s="45"/>
      <c r="J81" s="45"/>
      <c r="K81" s="100"/>
      <c r="L81" s="107"/>
    </row>
    <row r="82" spans="1:12">
      <c r="A82" s="52" t="s">
        <v>73</v>
      </c>
      <c r="B82" s="50">
        <f>+SUM(B62:B81)</f>
        <v>0</v>
      </c>
      <c r="C82" s="50">
        <f>+SUM(C62:C81)</f>
        <v>0</v>
      </c>
      <c r="D82" s="50">
        <f>+SUM(D62:D81)</f>
        <v>0</v>
      </c>
      <c r="E82" s="50">
        <f>B82+C82+D82</f>
        <v>0</v>
      </c>
      <c r="F82" s="107"/>
      <c r="G82" s="52" t="s">
        <v>73</v>
      </c>
      <c r="H82" s="50">
        <f>+SUM(H62:H81)</f>
        <v>0</v>
      </c>
      <c r="I82" s="50">
        <f>+SUM(I62:I81)</f>
        <v>0</v>
      </c>
      <c r="J82" s="50">
        <f>+SUM(J62:J81)</f>
        <v>0</v>
      </c>
      <c r="K82" s="50">
        <f>H82+I82+J82</f>
        <v>0</v>
      </c>
      <c r="L82" s="107"/>
    </row>
    <row r="83" spans="1:12">
      <c r="A83" s="101" t="s">
        <v>76</v>
      </c>
      <c r="B83" s="101"/>
      <c r="C83" s="101"/>
      <c r="D83" s="101"/>
      <c r="E83" s="101"/>
      <c r="F83" s="107"/>
      <c r="G83" s="101" t="s">
        <v>76</v>
      </c>
      <c r="H83" s="101"/>
      <c r="I83" s="101"/>
      <c r="J83" s="101"/>
      <c r="K83" s="101"/>
      <c r="L83" s="107"/>
    </row>
    <row r="84" spans="1:12">
      <c r="A84" s="74"/>
      <c r="B84" s="44"/>
      <c r="C84" s="44"/>
      <c r="D84" s="44"/>
      <c r="E84" s="102"/>
      <c r="F84" s="107"/>
      <c r="G84" s="74"/>
      <c r="H84" s="44"/>
      <c r="I84" s="44"/>
      <c r="J84" s="44"/>
      <c r="K84" s="102"/>
      <c r="L84" s="107"/>
    </row>
    <row r="85" spans="1:12">
      <c r="A85" s="74"/>
      <c r="B85" s="44"/>
      <c r="C85" s="44"/>
      <c r="D85" s="44"/>
      <c r="E85" s="102"/>
      <c r="F85" s="107"/>
      <c r="G85" s="74"/>
      <c r="H85" s="44"/>
      <c r="I85" s="44"/>
      <c r="J85" s="44"/>
      <c r="K85" s="102"/>
      <c r="L85" s="107"/>
    </row>
    <row r="86" spans="1:12">
      <c r="A86" s="74"/>
      <c r="B86" s="44"/>
      <c r="C86" s="44"/>
      <c r="D86" s="44"/>
      <c r="E86" s="102"/>
      <c r="F86" s="107"/>
      <c r="G86" s="74"/>
      <c r="H86" s="44"/>
      <c r="I86" s="44"/>
      <c r="J86" s="44"/>
      <c r="K86" s="102"/>
      <c r="L86" s="107"/>
    </row>
    <row r="87" spans="1:12">
      <c r="A87" s="74"/>
      <c r="B87" s="44"/>
      <c r="C87" s="44"/>
      <c r="D87" s="44"/>
      <c r="E87" s="102"/>
      <c r="F87" s="107"/>
      <c r="G87" s="74"/>
      <c r="H87" s="44"/>
      <c r="I87" s="44"/>
      <c r="J87" s="44"/>
      <c r="K87" s="102"/>
      <c r="L87" s="107"/>
    </row>
    <row r="88" spans="1:12">
      <c r="A88" s="74"/>
      <c r="B88" s="44"/>
      <c r="C88" s="44"/>
      <c r="D88" s="44"/>
      <c r="E88" s="102"/>
      <c r="F88" s="107"/>
      <c r="G88" s="74"/>
      <c r="H88" s="44"/>
      <c r="I88" s="44"/>
      <c r="J88" s="44"/>
      <c r="K88" s="102"/>
      <c r="L88" s="107"/>
    </row>
    <row r="89" spans="1:12">
      <c r="A89" s="74"/>
      <c r="B89" s="44"/>
      <c r="C89" s="44"/>
      <c r="D89" s="44"/>
      <c r="E89" s="102"/>
      <c r="F89" s="107"/>
      <c r="G89" s="74"/>
      <c r="H89" s="44"/>
      <c r="I89" s="44"/>
      <c r="J89" s="44"/>
      <c r="K89" s="102"/>
      <c r="L89" s="107"/>
    </row>
    <row r="90" spans="1:12">
      <c r="A90" s="74"/>
      <c r="B90" s="44"/>
      <c r="C90" s="44"/>
      <c r="D90" s="44"/>
      <c r="E90" s="102"/>
      <c r="F90" s="107"/>
      <c r="G90" s="74"/>
      <c r="H90" s="44"/>
      <c r="I90" s="44"/>
      <c r="J90" s="44"/>
      <c r="K90" s="102"/>
      <c r="L90" s="107"/>
    </row>
    <row r="91" spans="1:12">
      <c r="A91" s="74"/>
      <c r="B91" s="44"/>
      <c r="C91" s="44"/>
      <c r="D91" s="44"/>
      <c r="E91" s="102"/>
      <c r="F91" s="107"/>
      <c r="G91" s="74"/>
      <c r="H91" s="44"/>
      <c r="I91" s="44"/>
      <c r="J91" s="44"/>
      <c r="K91" s="102"/>
      <c r="L91" s="107"/>
    </row>
    <row r="92" spans="1:12">
      <c r="A92" s="74"/>
      <c r="B92" s="44"/>
      <c r="C92" s="44"/>
      <c r="D92" s="44"/>
      <c r="E92" s="102"/>
      <c r="F92" s="107"/>
      <c r="G92" s="74"/>
      <c r="H92" s="44"/>
      <c r="I92" s="44"/>
      <c r="J92" s="44"/>
      <c r="K92" s="102"/>
      <c r="L92" s="107"/>
    </row>
    <row r="93" spans="1:12">
      <c r="A93" s="74"/>
      <c r="B93" s="44"/>
      <c r="C93" s="44"/>
      <c r="D93" s="44"/>
      <c r="E93" s="102"/>
      <c r="F93" s="107"/>
      <c r="G93" s="74"/>
      <c r="H93" s="44"/>
      <c r="I93" s="44"/>
      <c r="J93" s="44"/>
      <c r="K93" s="102"/>
      <c r="L93" s="107"/>
    </row>
    <row r="94" spans="1:12">
      <c r="A94" s="74"/>
      <c r="B94" s="44"/>
      <c r="C94" s="44"/>
      <c r="D94" s="44"/>
      <c r="E94" s="102"/>
      <c r="F94" s="107"/>
      <c r="G94" s="74"/>
      <c r="H94" s="44"/>
      <c r="I94" s="44"/>
      <c r="J94" s="44"/>
      <c r="K94" s="102"/>
      <c r="L94" s="107"/>
    </row>
    <row r="95" spans="1:12">
      <c r="A95" s="74"/>
      <c r="B95" s="44"/>
      <c r="C95" s="44"/>
      <c r="D95" s="44"/>
      <c r="E95" s="102"/>
      <c r="F95" s="107"/>
      <c r="G95" s="74"/>
      <c r="H95" s="44"/>
      <c r="I95" s="44"/>
      <c r="J95" s="44"/>
      <c r="K95" s="102"/>
      <c r="L95" s="107"/>
    </row>
    <row r="96" spans="1:12">
      <c r="A96" s="74"/>
      <c r="B96" s="44"/>
      <c r="C96" s="44"/>
      <c r="D96" s="44"/>
      <c r="E96" s="102"/>
      <c r="F96" s="107"/>
      <c r="G96" s="74"/>
      <c r="H96" s="44"/>
      <c r="I96" s="44"/>
      <c r="J96" s="44"/>
      <c r="K96" s="102"/>
      <c r="L96" s="107"/>
    </row>
    <row r="97" spans="1:12">
      <c r="A97" s="74"/>
      <c r="B97" s="44"/>
      <c r="C97" s="44"/>
      <c r="D97" s="44"/>
      <c r="E97" s="102"/>
      <c r="F97" s="107"/>
      <c r="G97" s="74"/>
      <c r="H97" s="44"/>
      <c r="I97" s="44"/>
      <c r="J97" s="44"/>
      <c r="K97" s="102"/>
      <c r="L97" s="107"/>
    </row>
    <row r="98" spans="1:12">
      <c r="A98" s="74"/>
      <c r="B98" s="44"/>
      <c r="C98" s="44"/>
      <c r="D98" s="44"/>
      <c r="E98" s="102"/>
      <c r="F98" s="107"/>
      <c r="G98" s="74"/>
      <c r="H98" s="44"/>
      <c r="I98" s="44"/>
      <c r="J98" s="44"/>
      <c r="K98" s="102"/>
      <c r="L98" s="107"/>
    </row>
    <row r="99" spans="1:12">
      <c r="A99" s="74"/>
      <c r="B99" s="44"/>
      <c r="C99" s="44"/>
      <c r="D99" s="44"/>
      <c r="E99" s="102"/>
      <c r="F99" s="107"/>
      <c r="G99" s="74"/>
      <c r="H99" s="44"/>
      <c r="I99" s="44"/>
      <c r="J99" s="44"/>
      <c r="K99" s="102"/>
      <c r="L99" s="107"/>
    </row>
    <row r="100" spans="1:12">
      <c r="A100" s="74"/>
      <c r="B100" s="44"/>
      <c r="C100" s="44"/>
      <c r="D100" s="44"/>
      <c r="E100" s="102"/>
      <c r="F100" s="107"/>
      <c r="G100" s="74"/>
      <c r="H100" s="44"/>
      <c r="I100" s="44"/>
      <c r="J100" s="44"/>
      <c r="K100" s="102"/>
      <c r="L100" s="107"/>
    </row>
    <row r="101" spans="1:12">
      <c r="A101" s="74"/>
      <c r="B101" s="44"/>
      <c r="C101" s="44"/>
      <c r="D101" s="44"/>
      <c r="E101" s="102"/>
      <c r="F101" s="107"/>
      <c r="G101" s="74"/>
      <c r="H101" s="44"/>
      <c r="I101" s="44"/>
      <c r="J101" s="44"/>
      <c r="K101" s="102"/>
      <c r="L101" s="107"/>
    </row>
    <row r="102" spans="1:12">
      <c r="A102" s="74"/>
      <c r="B102" s="44"/>
      <c r="C102" s="44"/>
      <c r="D102" s="44"/>
      <c r="E102" s="102"/>
      <c r="F102" s="107"/>
      <c r="G102" s="74"/>
      <c r="H102" s="44"/>
      <c r="I102" s="44"/>
      <c r="J102" s="44"/>
      <c r="K102" s="102"/>
      <c r="L102" s="107"/>
    </row>
    <row r="103" spans="1:12">
      <c r="A103" s="74"/>
      <c r="B103" s="44"/>
      <c r="C103" s="44"/>
      <c r="D103" s="44"/>
      <c r="E103" s="102"/>
      <c r="F103" s="107"/>
      <c r="G103" s="74"/>
      <c r="H103" s="44"/>
      <c r="I103" s="44"/>
      <c r="J103" s="44"/>
      <c r="K103" s="102"/>
      <c r="L103" s="107"/>
    </row>
    <row r="104" spans="1:12">
      <c r="A104" s="53" t="s">
        <v>73</v>
      </c>
      <c r="B104" s="54">
        <f>+SUM(B84:B103)</f>
        <v>0</v>
      </c>
      <c r="C104" s="54">
        <f>+SUM(C84:C103)</f>
        <v>0</v>
      </c>
      <c r="D104" s="54">
        <f>+SUM(D84:D103)</f>
        <v>0</v>
      </c>
      <c r="E104" s="54">
        <f>B104+C104+D104</f>
        <v>0</v>
      </c>
      <c r="F104" s="107"/>
      <c r="G104" s="53" t="s">
        <v>73</v>
      </c>
      <c r="H104" s="54">
        <f>+SUM(H84:H103)</f>
        <v>0</v>
      </c>
      <c r="I104" s="54">
        <f>+SUM(I84:I103)</f>
        <v>0</v>
      </c>
      <c r="J104" s="54">
        <f>+SUM(J84:J103)</f>
        <v>0</v>
      </c>
      <c r="K104" s="54">
        <f>H104+I104+J104</f>
        <v>0</v>
      </c>
      <c r="L104" s="107"/>
    </row>
    <row r="105" spans="1:12" ht="15.75">
      <c r="A105" s="42" t="s">
        <v>107</v>
      </c>
      <c r="B105" s="70">
        <f>B82+B104</f>
        <v>0</v>
      </c>
      <c r="C105" s="70">
        <f>C82+C104</f>
        <v>0</v>
      </c>
      <c r="D105" s="70">
        <f>D82+D104</f>
        <v>0</v>
      </c>
      <c r="E105" s="51">
        <f>B82+C82+D82+B104+C104+D104</f>
        <v>0</v>
      </c>
      <c r="F105" s="107"/>
      <c r="G105" s="42" t="s">
        <v>107</v>
      </c>
      <c r="H105" s="70">
        <f>H82+H104</f>
        <v>0</v>
      </c>
      <c r="I105" s="70">
        <f>I82+I104</f>
        <v>0</v>
      </c>
      <c r="J105" s="70">
        <f>J82+J104</f>
        <v>0</v>
      </c>
      <c r="K105" s="51">
        <f>H82+I82+J82+H104+I104+J104</f>
        <v>0</v>
      </c>
      <c r="L105" s="107"/>
    </row>
    <row r="106" spans="1:12">
      <c r="D106" s="35"/>
      <c r="F106" s="107"/>
      <c r="J106" s="35"/>
      <c r="L106" s="107"/>
    </row>
    <row r="107" spans="1:12">
      <c r="A107" s="46" t="s">
        <v>77</v>
      </c>
      <c r="B107" s="47" t="str">
        <f>+B60</f>
        <v>Emp1</v>
      </c>
      <c r="C107" s="47" t="str">
        <f>+C60</f>
        <v>Emp 2</v>
      </c>
      <c r="D107" s="47" t="s">
        <v>104</v>
      </c>
      <c r="E107" s="49" t="s">
        <v>74</v>
      </c>
      <c r="F107" s="107"/>
      <c r="G107" s="46" t="s">
        <v>77</v>
      </c>
      <c r="H107" s="47" t="str">
        <f>+H60</f>
        <v>Emp1</v>
      </c>
      <c r="I107" s="47" t="str">
        <f>+I60</f>
        <v>Emp 2</v>
      </c>
      <c r="J107" s="47" t="s">
        <v>104</v>
      </c>
      <c r="K107" s="49" t="s">
        <v>74</v>
      </c>
      <c r="L107" s="107"/>
    </row>
    <row r="108" spans="1:12">
      <c r="A108" s="55" t="str">
        <f>"50 % des "&amp;A61&amp;" hors AF"</f>
        <v>50 % des Dépenses Communes hors AF</v>
      </c>
      <c r="B108" s="71">
        <f>(B82+C82)/2</f>
        <v>0</v>
      </c>
      <c r="C108" s="71">
        <f>(B82+C82)/2</f>
        <v>0</v>
      </c>
      <c r="D108" s="71">
        <f>D82</f>
        <v>0</v>
      </c>
      <c r="E108" s="71">
        <f>B108+C108+D108</f>
        <v>0</v>
      </c>
      <c r="F108" s="107"/>
      <c r="G108" s="55" t="str">
        <f>"50 % des "&amp;G61&amp;" hors AF"</f>
        <v>50 % des Dépenses Communes hors AF</v>
      </c>
      <c r="H108" s="71">
        <f>(H82+I82)/2</f>
        <v>0</v>
      </c>
      <c r="I108" s="71">
        <f>(H82+I82)/2</f>
        <v>0</v>
      </c>
      <c r="J108" s="71">
        <f>J82</f>
        <v>0</v>
      </c>
      <c r="K108" s="71">
        <f>H108+I108+J108</f>
        <v>0</v>
      </c>
      <c r="L108" s="107"/>
    </row>
    <row r="109" spans="1:12">
      <c r="A109" s="56" t="str">
        <f>"100 % des "&amp;A83&amp;" hors AF"</f>
        <v>100 % des Dépenses Personelles hors AF</v>
      </c>
      <c r="B109" s="72">
        <f>B104</f>
        <v>0</v>
      </c>
      <c r="C109" s="72">
        <f>C104</f>
        <v>0</v>
      </c>
      <c r="D109" s="72">
        <f>D104</f>
        <v>0</v>
      </c>
      <c r="E109" s="72">
        <f>B109+C109+D109</f>
        <v>0</v>
      </c>
      <c r="F109" s="107"/>
      <c r="G109" s="56" t="str">
        <f>"100 % des "&amp;G83&amp;" hors AF"</f>
        <v>100 % des Dépenses Personelles hors AF</v>
      </c>
      <c r="H109" s="72">
        <f>H104</f>
        <v>0</v>
      </c>
      <c r="I109" s="72">
        <f>I104</f>
        <v>0</v>
      </c>
      <c r="J109" s="72">
        <f>J104</f>
        <v>0</v>
      </c>
      <c r="K109" s="72">
        <f>H109+I109+J109</f>
        <v>0</v>
      </c>
      <c r="L109" s="107"/>
    </row>
    <row r="110" spans="1:12" ht="15.75">
      <c r="A110" s="42" t="s">
        <v>107</v>
      </c>
      <c r="B110" s="70">
        <f>B108+B109</f>
        <v>0</v>
      </c>
      <c r="C110" s="70">
        <f>C108+C109</f>
        <v>0</v>
      </c>
      <c r="D110" s="70">
        <f>D108+D109</f>
        <v>0</v>
      </c>
      <c r="E110" s="51">
        <f>B108+C108+B109+C109+D108+D109</f>
        <v>0</v>
      </c>
      <c r="F110" s="107"/>
      <c r="G110" s="42" t="s">
        <v>107</v>
      </c>
      <c r="H110" s="70">
        <f>H108+H109</f>
        <v>0</v>
      </c>
      <c r="I110" s="70">
        <f>I108+I109</f>
        <v>0</v>
      </c>
      <c r="J110" s="70">
        <f>J108+J109</f>
        <v>0</v>
      </c>
      <c r="K110" s="51">
        <f>H108+I108+H109+I109+J108+J109</f>
        <v>0</v>
      </c>
      <c r="L110" s="107"/>
    </row>
    <row r="111" spans="1:12">
      <c r="A111" s="110" t="s">
        <v>122</v>
      </c>
      <c r="B111" s="111">
        <f>BUDGET!$H$30</f>
        <v>0</v>
      </c>
      <c r="C111" s="111">
        <f>BUDGET!$I$30</f>
        <v>0</v>
      </c>
      <c r="E111" s="35"/>
      <c r="F111" s="107"/>
      <c r="G111" s="110" t="s">
        <v>122</v>
      </c>
      <c r="H111" s="111">
        <f>BUDGET!$H$30</f>
        <v>0</v>
      </c>
      <c r="I111" s="111">
        <f>BUDGET!$I$30</f>
        <v>0</v>
      </c>
      <c r="K111" s="35"/>
      <c r="L111" s="107"/>
    </row>
    <row r="112" spans="1:12">
      <c r="A112" t="s">
        <v>123</v>
      </c>
      <c r="B112" s="35">
        <f>B111-B110</f>
        <v>0</v>
      </c>
      <c r="C112" s="35">
        <f>C111-C110</f>
        <v>0</v>
      </c>
      <c r="F112" s="107"/>
      <c r="G112" t="s">
        <v>123</v>
      </c>
      <c r="H112" s="35">
        <f>H111-H110</f>
        <v>0</v>
      </c>
      <c r="I112" s="35">
        <f>I111-I110</f>
        <v>0</v>
      </c>
      <c r="L112" s="107"/>
    </row>
    <row r="113" spans="6:6" ht="15" hidden="1" customHeight="1">
      <c r="F113" s="67"/>
    </row>
    <row r="114" spans="6:6" ht="15" hidden="1" customHeight="1"/>
    <row r="115" spans="6:6" ht="15" hidden="1" customHeight="1"/>
    <row r="116" spans="6:6" ht="15" hidden="1" customHeight="1"/>
    <row r="117" spans="6:6" ht="15" hidden="1" customHeight="1"/>
    <row r="118" spans="6:6" ht="15" hidden="1" customHeight="1"/>
    <row r="119" spans="6:6" ht="15" hidden="1" customHeight="1"/>
    <row r="120" spans="6:6" ht="15" hidden="1" customHeight="1"/>
    <row r="121" spans="6:6" ht="15" hidden="1" customHeight="1"/>
    <row r="122" spans="6:6" ht="15" hidden="1" customHeight="1"/>
    <row r="123" spans="6:6" ht="15" hidden="1" customHeight="1"/>
    <row r="124" spans="6:6" ht="15" hidden="1" customHeight="1"/>
    <row r="125" spans="6:6" ht="15" hidden="1" customHeight="1"/>
    <row r="126" spans="6:6" ht="15" hidden="1" customHeight="1"/>
    <row r="127" spans="6:6" ht="15" hidden="1" customHeight="1"/>
    <row r="128" spans="6:6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</sheetData>
  <dataConsolidate/>
  <mergeCells count="40">
    <mergeCell ref="G5:J5"/>
    <mergeCell ref="G10:J10"/>
    <mergeCell ref="G15:J15"/>
    <mergeCell ref="G19:J19"/>
    <mergeCell ref="G20:K20"/>
    <mergeCell ref="A1:XFD1"/>
    <mergeCell ref="C4:D4"/>
    <mergeCell ref="A5:D5"/>
    <mergeCell ref="A10:D10"/>
    <mergeCell ref="A15:D15"/>
    <mergeCell ref="F3:F112"/>
    <mergeCell ref="L3:L112"/>
    <mergeCell ref="G31:K31"/>
    <mergeCell ref="G35:K35"/>
    <mergeCell ref="G38:K38"/>
    <mergeCell ref="G45:J45"/>
    <mergeCell ref="G48:J48"/>
    <mergeCell ref="A19:D19"/>
    <mergeCell ref="A20:E20"/>
    <mergeCell ref="A2:XFD2"/>
    <mergeCell ref="I4:J4"/>
    <mergeCell ref="K84:K103"/>
    <mergeCell ref="G22:K22"/>
    <mergeCell ref="A22:E22"/>
    <mergeCell ref="A31:E31"/>
    <mergeCell ref="A35:E35"/>
    <mergeCell ref="A38:E38"/>
    <mergeCell ref="A45:D45"/>
    <mergeCell ref="A48:D48"/>
    <mergeCell ref="A61:E61"/>
    <mergeCell ref="E62:E81"/>
    <mergeCell ref="A83:E83"/>
    <mergeCell ref="E84:E103"/>
    <mergeCell ref="G61:K61"/>
    <mergeCell ref="A27:E27"/>
    <mergeCell ref="G27:K27"/>
    <mergeCell ref="A42:E42"/>
    <mergeCell ref="G42:K42"/>
    <mergeCell ref="K62:K81"/>
    <mergeCell ref="G83:K83"/>
  </mergeCells>
  <conditionalFormatting sqref="C16:C18 C11:C14 C6:C9 C21 C32:C34 C36:C37 C46 C49:C53 C23:C30 C39:C44">
    <cfRule type="expression" dxfId="9" priority="10">
      <formula>$C6=""</formula>
    </cfRule>
  </conditionalFormatting>
  <conditionalFormatting sqref="A55:B57">
    <cfRule type="expression" dxfId="8" priority="9">
      <formula>$B55&lt;0</formula>
    </cfRule>
  </conditionalFormatting>
  <conditionalFormatting sqref="I16:I18 I11:I14 I6:I9 I21 I23:I30 I32:I34 I36:I37 I46 I49:I53 I39:I44">
    <cfRule type="expression" dxfId="7" priority="8">
      <formula>$C6=""</formula>
    </cfRule>
  </conditionalFormatting>
  <conditionalFormatting sqref="G55:H57">
    <cfRule type="expression" dxfId="6" priority="7">
      <formula>$B55&lt;0</formula>
    </cfRule>
  </conditionalFormatting>
  <conditionalFormatting sqref="I27:I30">
    <cfRule type="expression" dxfId="5" priority="6">
      <formula>$C27=""</formula>
    </cfRule>
  </conditionalFormatting>
  <conditionalFormatting sqref="I42">
    <cfRule type="expression" dxfId="4" priority="5">
      <formula>$C42=""</formula>
    </cfRule>
  </conditionalFormatting>
  <conditionalFormatting sqref="C47">
    <cfRule type="expression" dxfId="3" priority="4">
      <formula>$C47=""</formula>
    </cfRule>
  </conditionalFormatting>
  <conditionalFormatting sqref="I16:I18 I11:I14 I6:I9 I21 I32:I34 I36:I37 I46 I49:I53 I23:I30 I39:I44">
    <cfRule type="expression" dxfId="2" priority="3">
      <formula>$C6=""</formula>
    </cfRule>
  </conditionalFormatting>
  <conditionalFormatting sqref="G55:H57">
    <cfRule type="expression" dxfId="1" priority="2">
      <formula>$B55&lt;0</formula>
    </cfRule>
  </conditionalFormatting>
  <conditionalFormatting sqref="I47">
    <cfRule type="expression" dxfId="0" priority="1">
      <formula>$C47=""</formula>
    </cfRule>
  </conditionalFormatting>
  <dataValidations count="2">
    <dataValidation type="list" allowBlank="1" showInputMessage="1" showErrorMessage="1" sqref="C45 I45">
      <formula1>"ok"</formula1>
    </dataValidation>
    <dataValidation type="list" allowBlank="1" showInputMessage="1" showErrorMessage="1" sqref="C11:C12 I39:I41 I43:I44 I21 I16:I17 I46:I47 I28:I30 I36:I37 I32:I34 I23:I26 I6:I9 I49:I53 I11:I12 C39:C41 C43:C44 C21 C16:C17 C46:C47 C28:C30 C36:C37 C32:C34 C23:C26 C6:C9 C49:C53">
      <formula1>"ok,report m+1"</formula1>
    </dataValidation>
  </dataValidations>
  <hyperlinks>
    <hyperlink ref="A111:C111" location="BUDGET!A1" display="Rappel du disponible"/>
    <hyperlink ref="G111:I111" location="BUDGET!A1" display="Rappel du disponibl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BUDGET</vt:lpstr>
      <vt:lpstr>BUDGET AOUT15</vt:lpstr>
      <vt:lpstr>BUDGET SEPT15 A DEC15</vt:lpstr>
      <vt:lpstr>BUDGET NOV15</vt:lpstr>
      <vt:lpstr>RAPPROCHEMENT SUIVI CPT JOINT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 lemer</cp:lastModifiedBy>
  <dcterms:created xsi:type="dcterms:W3CDTF">2014-10-27T12:18:21Z</dcterms:created>
  <dcterms:modified xsi:type="dcterms:W3CDTF">2018-07-30T19:30:43Z</dcterms:modified>
</cp:coreProperties>
</file>