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showHorizontalScroll="0" showVerticalScroll="0" showSheetTabs="0" xWindow="-15" yWindow="-15" windowWidth="14400" windowHeight="12840" tabRatio="526"/>
  </bookViews>
  <sheets>
    <sheet name="Garde" sheetId="16" r:id="rId1"/>
    <sheet name="Base" sheetId="15" r:id="rId2"/>
    <sheet name="Listes" sheetId="2" r:id="rId3"/>
    <sheet name="Calendrier" sheetId="23" r:id="rId4"/>
    <sheet name="AIDE" sheetId="24" r:id="rId5"/>
    <sheet name="Atelier" sheetId="21" state="hidden" r:id="rId6"/>
  </sheets>
  <functionGroups builtInGroupCount="17"/>
  <externalReferences>
    <externalReference r:id="rId7"/>
  </externalReferences>
  <definedNames>
    <definedName name="Années" localSheetId="4">[1]Listes!$K$2:$K$13</definedName>
    <definedName name="Années">Listes!$K$2:$K$13</definedName>
    <definedName name="AnneeX">[1]Stats!$B$2</definedName>
    <definedName name="Base">AIDE!#REF!</definedName>
    <definedName name="Calendrier">AIDE!#REF!</definedName>
    <definedName name="Enregistrer">AIDE!#REF!</definedName>
    <definedName name="Fériés">Listes!$L$2:$L$13</definedName>
    <definedName name="Heures">[1]Listes!#REF!</definedName>
    <definedName name="Listes">AIDE!#REF!</definedName>
    <definedName name="Mois" localSheetId="4">[1]Listes!$H$2:$H$13</definedName>
    <definedName name="Mois">Listes!$H$2:$H$13</definedName>
    <definedName name="Nom">Listes!$B$3:$B$23</definedName>
    <definedName name="Période">Listes!$D$3:$D$6</definedName>
    <definedName name="Présentation">AIDE!#REF!</definedName>
    <definedName name="Protection">AIDE!#REF!</definedName>
    <definedName name="Savoir_plus">AIDE!#REF!</definedName>
    <definedName name="Statistiques">AIDE!#REF!</definedName>
    <definedName name="Table" localSheetId="4">[1]Listes!$K$2:$L$13</definedName>
    <definedName name="Table">Listes!$K$2:$L$13</definedName>
    <definedName name="Tableau" localSheetId="4">[1]Listes!$H$2:$I$13</definedName>
    <definedName name="Tableau">Listes!$H$2:$I$13</definedName>
    <definedName name="Véhicule">Listes!$F$3:$F$7</definedName>
  </definedNames>
  <calcPr calcId="145621"/>
</workbook>
</file>

<file path=xl/calcChain.xml><?xml version="1.0" encoding="utf-8"?>
<calcChain xmlns="http://schemas.openxmlformats.org/spreadsheetml/2006/main">
  <c r="A3" i="15" l="1"/>
  <c r="I3" i="15"/>
  <c r="A4" i="15"/>
  <c r="I4" i="15"/>
  <c r="A6" i="15"/>
  <c r="I6" i="15"/>
  <c r="A5" i="15"/>
  <c r="I5" i="15"/>
  <c r="I7" i="15" l="1"/>
  <c r="O13" i="21" l="1"/>
  <c r="A7" i="15" l="1"/>
  <c r="G21" i="16" l="1"/>
  <c r="G6" i="23" l="1"/>
  <c r="E9" i="23" l="1"/>
  <c r="E8" i="23" s="1"/>
  <c r="F9" i="23"/>
  <c r="F8" i="23" s="1"/>
  <c r="G9" i="23"/>
  <c r="G8" i="23" s="1"/>
  <c r="H9" i="23"/>
  <c r="H8" i="23" s="1"/>
  <c r="I9" i="23"/>
  <c r="I8" i="23" s="1"/>
  <c r="J9" i="23"/>
  <c r="J8" i="23" s="1"/>
  <c r="K9" i="23"/>
  <c r="K8" i="23" s="1"/>
  <c r="L9" i="23"/>
  <c r="L8" i="23" s="1"/>
  <c r="M9" i="23"/>
  <c r="M8" i="23" s="1"/>
  <c r="N9" i="23"/>
  <c r="N8" i="23" s="1"/>
  <c r="O9" i="23"/>
  <c r="O8" i="23" s="1"/>
  <c r="P9" i="23"/>
  <c r="P8" i="23" s="1"/>
  <c r="Q9" i="23"/>
  <c r="Q8" i="23" s="1"/>
  <c r="R9" i="23"/>
  <c r="R8" i="23" s="1"/>
  <c r="S9" i="23"/>
  <c r="S8" i="23" s="1"/>
  <c r="T9" i="23"/>
  <c r="T8" i="23" s="1"/>
  <c r="U9" i="23"/>
  <c r="U8" i="23" s="1"/>
  <c r="V9" i="23"/>
  <c r="V8" i="23" s="1"/>
  <c r="W9" i="23"/>
  <c r="W8" i="23" s="1"/>
  <c r="X9" i="23"/>
  <c r="X8" i="23" s="1"/>
  <c r="Y9" i="23"/>
  <c r="Y8" i="23" s="1"/>
  <c r="Z9" i="23"/>
  <c r="Z8" i="23" s="1"/>
  <c r="AA9" i="23"/>
  <c r="AA8" i="23" s="1"/>
  <c r="AB9" i="23"/>
  <c r="AB8" i="23" s="1"/>
  <c r="AC9" i="23"/>
  <c r="AC8" i="23" s="1"/>
  <c r="AD9" i="23"/>
  <c r="AD8" i="23" s="1"/>
  <c r="AE9" i="23"/>
  <c r="AE8" i="23" s="1"/>
  <c r="AF9" i="23"/>
  <c r="AF8" i="23" s="1"/>
  <c r="AG9" i="23"/>
  <c r="AG8" i="23" s="1"/>
  <c r="AH9" i="23"/>
  <c r="AH8" i="23" s="1"/>
  <c r="C16" i="23"/>
  <c r="C15" i="23"/>
  <c r="C14" i="23"/>
  <c r="C13" i="23"/>
  <c r="C12" i="23"/>
  <c r="C11" i="23"/>
  <c r="B14" i="23"/>
  <c r="B11" i="23"/>
  <c r="F2" i="23" l="1"/>
  <c r="D9" i="23" l="1"/>
  <c r="AH10" i="23" l="1"/>
  <c r="D8" i="23"/>
  <c r="D10" i="23"/>
  <c r="AB10" i="23"/>
  <c r="L10" i="23"/>
  <c r="E10" i="23"/>
  <c r="M10" i="23"/>
  <c r="U10" i="23"/>
  <c r="AC10" i="23"/>
  <c r="V10" i="23"/>
  <c r="AD10" i="23"/>
  <c r="N10" i="23"/>
  <c r="G10" i="23"/>
  <c r="O10" i="23"/>
  <c r="W10" i="23"/>
  <c r="AE10" i="23"/>
  <c r="T10" i="23"/>
  <c r="P10" i="23"/>
  <c r="X10" i="23"/>
  <c r="AF10" i="23"/>
  <c r="I10" i="23"/>
  <c r="Q10" i="23"/>
  <c r="Q14" i="23" s="1"/>
  <c r="Y10" i="23"/>
  <c r="AG10" i="23"/>
  <c r="F10" i="23"/>
  <c r="J10" i="23"/>
  <c r="R10" i="23"/>
  <c r="Z10" i="23"/>
  <c r="H10" i="23"/>
  <c r="K10" i="23"/>
  <c r="S10" i="23"/>
  <c r="AA10" i="23"/>
  <c r="Z16" i="23" l="1"/>
  <c r="Z12" i="23"/>
  <c r="Z14" i="23"/>
  <c r="Z13" i="23"/>
  <c r="Z15" i="23"/>
  <c r="Z11" i="23"/>
  <c r="F14" i="23"/>
  <c r="F13" i="23"/>
  <c r="F15" i="23"/>
  <c r="F16" i="23"/>
  <c r="F11" i="23"/>
  <c r="F12" i="23"/>
  <c r="AA11" i="23"/>
  <c r="AA12" i="23"/>
  <c r="AA14" i="23"/>
  <c r="AA13" i="23"/>
  <c r="AA15" i="23"/>
  <c r="AA16" i="23"/>
  <c r="AG16" i="23"/>
  <c r="AG11" i="23"/>
  <c r="AG12" i="23"/>
  <c r="AG14" i="23"/>
  <c r="AG13" i="23"/>
  <c r="AG15" i="23"/>
  <c r="AE13" i="23"/>
  <c r="AE15" i="23"/>
  <c r="AE16" i="23"/>
  <c r="AE11" i="23"/>
  <c r="AE12" i="23"/>
  <c r="AE14" i="23"/>
  <c r="U12" i="23"/>
  <c r="U14" i="23"/>
  <c r="U13" i="23"/>
  <c r="U15" i="23"/>
  <c r="U16" i="23"/>
  <c r="U11" i="23"/>
  <c r="Y16" i="23"/>
  <c r="Y11" i="23"/>
  <c r="Y12" i="23"/>
  <c r="Y14" i="23"/>
  <c r="Y13" i="23"/>
  <c r="Y15" i="23"/>
  <c r="W13" i="23"/>
  <c r="W15" i="23"/>
  <c r="W16" i="23"/>
  <c r="W11" i="23"/>
  <c r="W12" i="23"/>
  <c r="W14" i="23"/>
  <c r="M14" i="23"/>
  <c r="M13" i="23"/>
  <c r="M15" i="23"/>
  <c r="M16" i="23"/>
  <c r="M11" i="23"/>
  <c r="M12" i="23"/>
  <c r="S12" i="23"/>
  <c r="S14" i="23"/>
  <c r="S13" i="23"/>
  <c r="S15" i="23"/>
  <c r="S16" i="23"/>
  <c r="S11" i="23"/>
  <c r="K11" i="23"/>
  <c r="K12" i="23"/>
  <c r="K14" i="23"/>
  <c r="K13" i="23"/>
  <c r="K15" i="23"/>
  <c r="K16" i="23"/>
  <c r="Q16" i="23"/>
  <c r="Q11" i="23"/>
  <c r="Q12" i="23"/>
  <c r="Q13" i="23"/>
  <c r="Q15" i="23"/>
  <c r="O13" i="23"/>
  <c r="O15" i="23"/>
  <c r="O16" i="23"/>
  <c r="O11" i="23"/>
  <c r="O12" i="23"/>
  <c r="O14" i="23"/>
  <c r="E12" i="23"/>
  <c r="E14" i="23"/>
  <c r="E13" i="23"/>
  <c r="E15" i="23"/>
  <c r="E16" i="23"/>
  <c r="E11" i="23"/>
  <c r="H15" i="23"/>
  <c r="H16" i="23"/>
  <c r="H11" i="23"/>
  <c r="H12" i="23"/>
  <c r="H14" i="23"/>
  <c r="H13" i="23"/>
  <c r="I16" i="23"/>
  <c r="I11" i="23"/>
  <c r="I12" i="23"/>
  <c r="I14" i="23"/>
  <c r="I13" i="23"/>
  <c r="I15" i="23"/>
  <c r="G13" i="23"/>
  <c r="G15" i="23"/>
  <c r="G16" i="23"/>
  <c r="G11" i="23"/>
  <c r="G12" i="23"/>
  <c r="G14" i="23"/>
  <c r="L14" i="23"/>
  <c r="L13" i="23"/>
  <c r="L15" i="23"/>
  <c r="L16" i="23"/>
  <c r="L11" i="23"/>
  <c r="L12" i="23"/>
  <c r="AF15" i="23"/>
  <c r="AF16" i="23"/>
  <c r="AF11" i="23"/>
  <c r="AF12" i="23"/>
  <c r="AF14" i="23"/>
  <c r="AF13" i="23"/>
  <c r="N14" i="23"/>
  <c r="N15" i="23"/>
  <c r="N16" i="23"/>
  <c r="N11" i="23"/>
  <c r="N12" i="23"/>
  <c r="N13" i="23"/>
  <c r="AB14" i="23"/>
  <c r="AB13" i="23"/>
  <c r="AB15" i="23"/>
  <c r="AB16" i="23"/>
  <c r="AB11" i="23"/>
  <c r="AB12" i="23"/>
  <c r="X15" i="23"/>
  <c r="X16" i="23"/>
  <c r="X11" i="23"/>
  <c r="X12" i="23"/>
  <c r="X14" i="23"/>
  <c r="X13" i="23"/>
  <c r="AD14" i="23"/>
  <c r="AD15" i="23"/>
  <c r="AD16" i="23"/>
  <c r="AD11" i="23"/>
  <c r="AD12" i="23"/>
  <c r="AD13" i="23"/>
  <c r="D16" i="23"/>
  <c r="D15" i="23"/>
  <c r="D14" i="23"/>
  <c r="R16" i="23"/>
  <c r="R12" i="23"/>
  <c r="R14" i="23"/>
  <c r="R13" i="23"/>
  <c r="R15" i="23"/>
  <c r="R11" i="23"/>
  <c r="P15" i="23"/>
  <c r="P16" i="23"/>
  <c r="P11" i="23"/>
  <c r="P12" i="23"/>
  <c r="P14" i="23"/>
  <c r="P13" i="23"/>
  <c r="V14" i="23"/>
  <c r="V13" i="23"/>
  <c r="V15" i="23"/>
  <c r="V16" i="23"/>
  <c r="V11" i="23"/>
  <c r="V12" i="23"/>
  <c r="J16" i="23"/>
  <c r="J11" i="23"/>
  <c r="J12" i="23"/>
  <c r="J14" i="23"/>
  <c r="J13" i="23"/>
  <c r="J15" i="23"/>
  <c r="T12" i="23"/>
  <c r="T14" i="23"/>
  <c r="T13" i="23"/>
  <c r="T15" i="23"/>
  <c r="T16" i="23"/>
  <c r="T11" i="23"/>
  <c r="AC12" i="23"/>
  <c r="AC14" i="23"/>
  <c r="AC13" i="23"/>
  <c r="AC15" i="23"/>
  <c r="AC16" i="23"/>
  <c r="AC11" i="23"/>
  <c r="AH16" i="23"/>
  <c r="AH11" i="23"/>
  <c r="AH12" i="23"/>
  <c r="AH14" i="23"/>
  <c r="AH13" i="23"/>
  <c r="AH15" i="23"/>
  <c r="D11" i="23"/>
  <c r="D13" i="23"/>
  <c r="D12" i="23"/>
  <c r="E1" i="15"/>
  <c r="D1" i="21" l="1"/>
</calcChain>
</file>

<file path=xl/sharedStrings.xml><?xml version="1.0" encoding="utf-8"?>
<sst xmlns="http://schemas.openxmlformats.org/spreadsheetml/2006/main" count="193" uniqueCount="134">
  <si>
    <t/>
  </si>
  <si>
    <t xml:space="preserve">Nom </t>
  </si>
  <si>
    <t>Véhicule</t>
  </si>
  <si>
    <t>Date</t>
  </si>
  <si>
    <t>Période</t>
  </si>
  <si>
    <t>BASE</t>
  </si>
  <si>
    <t>Nom</t>
  </si>
  <si>
    <t>Matin</t>
  </si>
  <si>
    <t>A-Midi</t>
  </si>
  <si>
    <t>Réservation des véhicules</t>
  </si>
  <si>
    <t>Tableau1[Véhicule]</t>
  </si>
  <si>
    <t>Tableau1[[Nom ]]</t>
  </si>
  <si>
    <t>Tableau1[Date]</t>
  </si>
  <si>
    <t>Tableau1[Période]</t>
  </si>
  <si>
    <t>Année :</t>
  </si>
  <si>
    <t>1-Véhicule immobilisé</t>
  </si>
  <si>
    <t>Atelier</t>
  </si>
  <si>
    <t>Formules exemples :</t>
  </si>
  <si>
    <t>Véhicules</t>
  </si>
  <si>
    <t>Sans calendrier</t>
  </si>
  <si>
    <t>Userform1</t>
  </si>
  <si>
    <t>Autres</t>
  </si>
  <si>
    <t>Barre de formule + titres</t>
  </si>
  <si>
    <t>Nb lignes :</t>
  </si>
  <si>
    <t>Journée</t>
  </si>
  <si>
    <t>Mois :</t>
  </si>
  <si>
    <t>Septembre</t>
  </si>
  <si>
    <t>Véhicule :</t>
  </si>
  <si>
    <t>Affectation :</t>
  </si>
  <si>
    <t>Mois</t>
  </si>
  <si>
    <t>Num</t>
  </si>
  <si>
    <t>Années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</si>
  <si>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</si>
  <si>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</si>
  <si>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</si>
  <si>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</si>
  <si>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</si>
  <si>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</si>
  <si>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</si>
  <si>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</si>
  <si>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</si>
  <si>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</si>
  <si>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</si>
  <si>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https://www.bonbache.fr/creer-des-calendriers-et-plannings-automatiques-avec-excel-237.html</t>
  </si>
  <si>
    <t>Calendrier :</t>
  </si>
  <si>
    <t>SI(D$10&lt;&gt;"";(NB.SI.ENS(Tableau1[Véhicule];$B$11;Tableau1[Période];$C$11;Tableau1[Date];D$8)))</t>
  </si>
  <si>
    <r>
      <t xml:space="preserve">Dans cet espace vous pouvez </t>
    </r>
    <r>
      <rPr>
        <b/>
        <sz val="12"/>
        <color rgb="FFFF0000"/>
        <rFont val="Calibri"/>
        <family val="2"/>
      </rPr>
      <t>sélectionner l'année et le mois et</t>
    </r>
    <r>
      <rPr>
        <sz val="12"/>
        <color theme="1"/>
        <rFont val="Calibri"/>
        <family val="2"/>
      </rPr>
      <t xml:space="preserve"> qui vous intéresse, les cases</t>
    </r>
    <r>
      <rPr>
        <b/>
        <sz val="12"/>
        <color rgb="FFFF0000"/>
        <rFont val="Calibri"/>
        <family val="2"/>
      </rPr>
      <t xml:space="preserve"> colorées en orange</t>
    </r>
    <r>
      <rPr>
        <sz val="12"/>
        <color theme="1"/>
        <rFont val="Calibri"/>
        <family val="2"/>
      </rPr>
      <t xml:space="preserve"> sont des réservations déjà enregistrées</t>
    </r>
  </si>
  <si>
    <t>Dernières réservations :</t>
  </si>
  <si>
    <t>Affiche</t>
  </si>
  <si>
    <t>Masque</t>
  </si>
  <si>
    <t>Doublons :</t>
  </si>
  <si>
    <t>Doublons</t>
  </si>
  <si>
    <t>Nb doublons :</t>
  </si>
  <si>
    <t>Début</t>
  </si>
  <si>
    <t>Fin</t>
  </si>
  <si>
    <t>Affiche colonne A</t>
  </si>
  <si>
    <t>Tableau1[Début]</t>
  </si>
  <si>
    <t>Tableau1[Fin]</t>
  </si>
  <si>
    <t>NB.SI.ENS(Tableau1[Véhicule];B3;Tableau1[Date];D3;Tableau1[Période];E3;Tableau1[Début];F3;Tableau1[Fin];G3)</t>
  </si>
  <si>
    <t>Masque colonne A</t>
  </si>
  <si>
    <t>Jours ouvrés depuis le début de la saisie :</t>
  </si>
  <si>
    <t>NB.JOURS.OUVRES(Base!D590;AUJOURDHUI())</t>
  </si>
  <si>
    <t>Fériés</t>
  </si>
  <si>
    <t>LOG</t>
  </si>
  <si>
    <t>Jours</t>
  </si>
  <si>
    <t>Tableau1[Jours]</t>
  </si>
  <si>
    <t>6=vendredi</t>
  </si>
  <si>
    <r>
      <t>SOMMEPROD(SI(ANNEE(Tableau1[Date])=AnneeX;(JOURSEM(Tableau1[Date])=</t>
    </r>
    <r>
      <rPr>
        <b/>
        <sz val="10"/>
        <color rgb="FFFF0000"/>
        <rFont val="Calibri"/>
        <family val="2"/>
      </rPr>
      <t>6</t>
    </r>
    <r>
      <rPr>
        <sz val="10"/>
        <color theme="1"/>
        <rFont val="Calibri"/>
        <family val="2"/>
      </rPr>
      <t>)*(Tableau1[Véhicule]=$B$41)))</t>
    </r>
  </si>
  <si>
    <r>
      <t xml:space="preserve">Après modification de la liste, cliquer sur la </t>
    </r>
    <r>
      <rPr>
        <b/>
        <sz val="11"/>
        <color rgb="FFFFFF00"/>
        <rFont val="Calibri"/>
        <family val="2"/>
      </rPr>
      <t>flèche verte</t>
    </r>
    <r>
      <rPr>
        <sz val="11"/>
        <color rgb="FFFFFF00"/>
        <rFont val="Calibri"/>
        <family val="2"/>
      </rPr>
      <t xml:space="preserve"> pour tri alphabétique et retour page de Garde</t>
    </r>
  </si>
  <si>
    <r>
      <t xml:space="preserve">   </t>
    </r>
    <r>
      <rPr>
        <b/>
        <sz val="14"/>
        <color rgb="FFFF0000"/>
        <rFont val="Calibri"/>
        <family val="2"/>
      </rPr>
      <t>Avant d'enregistrer sa réservation</t>
    </r>
    <r>
      <rPr>
        <sz val="14"/>
        <color theme="1"/>
        <rFont val="Calibri"/>
        <family val="2"/>
      </rPr>
      <t xml:space="preserve">, il est préférable de </t>
    </r>
    <r>
      <rPr>
        <b/>
        <sz val="14"/>
        <color theme="1"/>
        <rFont val="Calibri"/>
        <family val="2"/>
      </rPr>
      <t xml:space="preserve">consulter les réservations déjà faites en consultant le </t>
    </r>
    <r>
      <rPr>
        <b/>
        <sz val="14"/>
        <color rgb="FFFF0000"/>
        <rFont val="Calibri"/>
        <family val="2"/>
      </rPr>
      <t>Calendrier</t>
    </r>
  </si>
  <si>
    <t>Base</t>
  </si>
  <si>
    <t>Déprotection</t>
  </si>
  <si>
    <t>Société X</t>
  </si>
  <si>
    <t>DUPONT Emile</t>
  </si>
  <si>
    <t>DURAND Emilie</t>
  </si>
  <si>
    <t>AIMABLE Hélène</t>
  </si>
  <si>
    <t>AA-001-BB</t>
  </si>
  <si>
    <t>AA-002-BB</t>
  </si>
  <si>
    <t>AA-003-BB</t>
  </si>
  <si>
    <t>Mode d'emploi</t>
  </si>
  <si>
    <r>
      <t xml:space="preserve">Concepteur : </t>
    </r>
    <r>
      <rPr>
        <b/>
        <sz val="11"/>
        <color rgb="FFFF0000"/>
        <rFont val="Calibri"/>
        <family val="2"/>
        <scheme val="minor"/>
      </rPr>
      <t>Eric BARRAUD</t>
    </r>
  </si>
  <si>
    <t>eric.barraud@mailo.com</t>
  </si>
  <si>
    <t>08/06/2021</t>
  </si>
  <si>
    <t>08:30</t>
  </si>
  <si>
    <t>11:30</t>
  </si>
  <si>
    <t>04/06/2021</t>
  </si>
  <si>
    <t>Mission</t>
  </si>
  <si>
    <t>15/06/2021</t>
  </si>
  <si>
    <t>Garage</t>
  </si>
  <si>
    <t>05/07/2021</t>
  </si>
  <si>
    <t>13:30</t>
  </si>
  <si>
    <t>16:30</t>
  </si>
  <si>
    <t>La page de garde</t>
  </si>
  <si>
    <t>Présentation</t>
  </si>
  <si>
    <r>
      <t xml:space="preserve">L'année renseignée est </t>
    </r>
    <r>
      <rPr>
        <b/>
        <sz val="11"/>
        <color theme="1"/>
        <rFont val="Calibri"/>
        <family val="2"/>
      </rPr>
      <t>importante</t>
    </r>
    <r>
      <rPr>
        <sz val="11"/>
        <color theme="1"/>
        <rFont val="Calibri"/>
        <family val="2"/>
      </rPr>
      <t xml:space="preserve"> pour que le calcul des </t>
    </r>
    <r>
      <rPr>
        <b/>
        <sz val="11"/>
        <color theme="1"/>
        <rFont val="Calibri"/>
        <family val="2"/>
      </rPr>
      <t>statistique</t>
    </r>
    <r>
      <rPr>
        <sz val="11"/>
        <color theme="1"/>
        <rFont val="Calibri"/>
        <family val="2"/>
      </rPr>
      <t xml:space="preserve"> d'utilisation se fassent correctement;</t>
    </r>
  </si>
  <si>
    <r>
      <t xml:space="preserve">Bouton d'enregistrement qui ouvre le </t>
    </r>
    <r>
      <rPr>
        <b/>
        <sz val="11"/>
        <color theme="1"/>
        <rFont val="Calibri"/>
        <family val="2"/>
      </rPr>
      <t>formulaire de saisie</t>
    </r>
    <r>
      <rPr>
        <sz val="11"/>
        <color theme="1"/>
        <rFont val="Calibri"/>
        <family val="2"/>
      </rPr>
      <t>;</t>
    </r>
  </si>
  <si>
    <r>
      <t xml:space="preserve">Petit tableau récapitulatif des </t>
    </r>
    <r>
      <rPr>
        <b/>
        <sz val="11"/>
        <color theme="1"/>
        <rFont val="Calibri"/>
        <family val="2"/>
      </rPr>
      <t>4 derniers</t>
    </r>
    <r>
      <rPr>
        <sz val="11"/>
        <color theme="1"/>
        <rFont val="Calibri"/>
        <family val="2"/>
      </rPr>
      <t xml:space="preserve"> enregistrements;</t>
    </r>
  </si>
  <si>
    <r>
      <t xml:space="preserve">Ce bouton jaune permet d'accéder à la </t>
    </r>
    <r>
      <rPr>
        <b/>
        <sz val="11"/>
        <color theme="1"/>
        <rFont val="Calibri"/>
        <family val="2"/>
      </rPr>
      <t>base de données</t>
    </r>
    <r>
      <rPr>
        <sz val="11"/>
        <color theme="1"/>
        <rFont val="Calibri"/>
        <family val="2"/>
      </rPr>
      <t>;</t>
    </r>
  </si>
  <si>
    <r>
      <t xml:space="preserve">NB : </t>
    </r>
    <r>
      <rPr>
        <b/>
        <sz val="11"/>
        <color rgb="FF7030A0"/>
        <rFont val="Calibri"/>
        <family val="2"/>
      </rPr>
      <t xml:space="preserve">Il est possible d'y effectuer, </t>
    </r>
    <r>
      <rPr>
        <b/>
        <sz val="11"/>
        <color rgb="FFFF0000"/>
        <rFont val="Calibri"/>
        <family val="2"/>
      </rPr>
      <t>avec précaution</t>
    </r>
    <r>
      <rPr>
        <b/>
        <sz val="11"/>
        <color rgb="FF7030A0"/>
        <rFont val="Calibri"/>
        <family val="2"/>
      </rPr>
      <t>, des modifications</t>
    </r>
  </si>
  <si>
    <t>NB : Il est impératif de ne pas renommer les en-têtes de colonnes</t>
  </si>
  <si>
    <r>
      <t xml:space="preserve">Ce bouton gris ouvre l'onglet où sont enregistrées les données alimentant les </t>
    </r>
    <r>
      <rPr>
        <b/>
        <sz val="11"/>
        <color theme="1"/>
        <rFont val="Calibri"/>
        <family val="2"/>
      </rPr>
      <t>listes déroulantes</t>
    </r>
    <r>
      <rPr>
        <sz val="11"/>
        <color theme="1"/>
        <rFont val="Calibri"/>
        <family val="2"/>
      </rPr>
      <t>;</t>
    </r>
  </si>
  <si>
    <t>Ce bouton est celui qui vous a amené ici…!</t>
  </si>
  <si>
    <t>Il est également indiqué comment désactiver le mode plein écran total.</t>
  </si>
  <si>
    <r>
      <t xml:space="preserve">Ce dessin est un bouton permettant d'accéder à la page </t>
    </r>
    <r>
      <rPr>
        <b/>
        <sz val="11"/>
        <color theme="1"/>
        <rFont val="Calibri"/>
        <family val="2"/>
      </rPr>
      <t>Calendrier;</t>
    </r>
  </si>
  <si>
    <r>
      <t xml:space="preserve">Ce grand bouton vert permet de </t>
    </r>
    <r>
      <rPr>
        <b/>
        <sz val="11"/>
        <color theme="1"/>
        <rFont val="Calibri"/>
        <family val="2"/>
      </rPr>
      <t>quitter</t>
    </r>
    <r>
      <rPr>
        <sz val="11"/>
        <color theme="1"/>
        <rFont val="Calibri"/>
        <family val="2"/>
      </rPr>
      <t xml:space="preserve"> l'application;</t>
    </r>
  </si>
  <si>
    <t>Enregistrer les réservations</t>
  </si>
  <si>
    <t>Cliquer sur le bouton jaune "Enregistrement"</t>
  </si>
  <si>
    <t>Le formulaire d'enregistrement s'ouvre</t>
  </si>
  <si>
    <r>
      <t xml:space="preserve">Renseigner les divers champs en utilisant </t>
    </r>
    <r>
      <rPr>
        <b/>
        <sz val="12"/>
        <color rgb="FFFF0000"/>
        <rFont val="Calibri"/>
        <family val="2"/>
      </rPr>
      <t>uniquement</t>
    </r>
    <r>
      <rPr>
        <sz val="12"/>
        <color theme="1"/>
        <rFont val="Calibri"/>
        <family val="2"/>
      </rPr>
      <t xml:space="preserve"> les listes déroulantes</t>
    </r>
  </si>
  <si>
    <r>
      <t xml:space="preserve">Pour la date, il suffit de cliquer sur la cellule pour faire apparaitre un </t>
    </r>
    <r>
      <rPr>
        <b/>
        <sz val="12"/>
        <color rgb="FFFF0000"/>
        <rFont val="Calibri"/>
        <family val="2"/>
      </rPr>
      <t>calendrier</t>
    </r>
  </si>
  <si>
    <r>
      <t xml:space="preserve">Cliquer sur </t>
    </r>
    <r>
      <rPr>
        <b/>
        <sz val="12"/>
        <color theme="1"/>
        <rFont val="Calibri"/>
        <family val="2"/>
      </rPr>
      <t>OK</t>
    </r>
    <r>
      <rPr>
        <sz val="12"/>
        <color theme="1"/>
        <rFont val="Calibri"/>
        <family val="2"/>
      </rPr>
      <t xml:space="preserve"> pour enregistrer la date du jour </t>
    </r>
    <r>
      <rPr>
        <b/>
        <sz val="12"/>
        <color rgb="FFFF0000"/>
        <rFont val="Calibri"/>
        <family val="2"/>
      </rPr>
      <t>OU</t>
    </r>
    <r>
      <rPr>
        <sz val="12"/>
        <color theme="1"/>
        <rFont val="Calibri"/>
        <family val="2"/>
      </rPr>
      <t xml:space="preserve"> cliquer sur la date de réservation</t>
    </r>
  </si>
  <si>
    <r>
      <t xml:space="preserve">Si l'ensemble des informations sont sélectionnées, cliquer sur </t>
    </r>
    <r>
      <rPr>
        <b/>
        <sz val="12"/>
        <color theme="1"/>
        <rFont val="Calibri"/>
        <family val="2"/>
      </rPr>
      <t>"Enregistrer"</t>
    </r>
  </si>
  <si>
    <t>Les informations sont enregistrées dans la base et triées par date</t>
  </si>
  <si>
    <r>
      <t xml:space="preserve">En cas de doute au cours de la saisie, cliquer sur </t>
    </r>
    <r>
      <rPr>
        <b/>
        <sz val="12"/>
        <color theme="1"/>
        <rFont val="Calibri"/>
        <family val="2"/>
      </rPr>
      <t>"Quitter"</t>
    </r>
  </si>
  <si>
    <t>La Base de données</t>
  </si>
  <si>
    <r>
      <t xml:space="preserve">Elle est très </t>
    </r>
    <r>
      <rPr>
        <b/>
        <sz val="12"/>
        <color theme="1"/>
        <rFont val="Calibri"/>
        <family val="2"/>
      </rPr>
      <t>simple</t>
    </r>
    <r>
      <rPr>
        <sz val="12"/>
        <color theme="1"/>
        <rFont val="Calibri"/>
        <family val="2"/>
      </rPr>
      <t xml:space="preserve"> et </t>
    </r>
    <r>
      <rPr>
        <b/>
        <sz val="12"/>
        <color theme="1"/>
        <rFont val="Calibri"/>
        <family val="2"/>
      </rPr>
      <t>sans limite</t>
    </r>
    <r>
      <rPr>
        <sz val="12"/>
        <color theme="1"/>
        <rFont val="Calibri"/>
        <family val="2"/>
      </rPr>
      <t xml:space="preserve"> en nombre de lignes (en fait, plus d'un million !);</t>
    </r>
  </si>
  <si>
    <r>
      <t>Chaque enregistrement crée une</t>
    </r>
    <r>
      <rPr>
        <b/>
        <sz val="12"/>
        <color theme="1"/>
        <rFont val="Calibri"/>
        <family val="2"/>
      </rPr>
      <t xml:space="preserve"> ligne nouvelle</t>
    </r>
    <r>
      <rPr>
        <sz val="12"/>
        <color theme="1"/>
        <rFont val="Calibri"/>
        <family val="2"/>
      </rPr>
      <t xml:space="preserve"> où seront enregistrées les données validées par le bouton </t>
    </r>
    <r>
      <rPr>
        <b/>
        <sz val="12"/>
        <color theme="1"/>
        <rFont val="Calibri"/>
        <family val="2"/>
      </rPr>
      <t>"Enregistrer"</t>
    </r>
    <r>
      <rPr>
        <sz val="12"/>
        <color theme="1"/>
        <rFont val="Calibri"/>
        <family val="2"/>
      </rPr>
      <t>;</t>
    </r>
  </si>
  <si>
    <r>
      <t xml:space="preserve">Après l'enregistrement des données , un </t>
    </r>
    <r>
      <rPr>
        <b/>
        <sz val="12"/>
        <color theme="1"/>
        <rFont val="Calibri"/>
        <family val="2"/>
      </rPr>
      <t>tri</t>
    </r>
    <r>
      <rPr>
        <sz val="12"/>
        <color theme="1"/>
        <rFont val="Calibri"/>
        <family val="2"/>
      </rPr>
      <t xml:space="preserve"> est fait sur la colonne </t>
    </r>
    <r>
      <rPr>
        <b/>
        <sz val="12"/>
        <color theme="1"/>
        <rFont val="Calibri"/>
        <family val="2"/>
      </rPr>
      <t>date</t>
    </r>
    <r>
      <rPr>
        <sz val="12"/>
        <color theme="1"/>
        <rFont val="Calibri"/>
        <family val="2"/>
      </rPr>
      <t xml:space="preserve"> la plus récente est en haut;</t>
    </r>
  </si>
  <si>
    <t>Pour retourner en page de garde, cliquer sur la flèche :</t>
  </si>
  <si>
    <r>
      <t xml:space="preserve">En cas de mauvais enregistrement, il est tout de suite possible de </t>
    </r>
    <r>
      <rPr>
        <b/>
        <sz val="11"/>
        <color rgb="FFFF0000"/>
        <rFont val="Calibri"/>
        <family val="2"/>
      </rPr>
      <t>supprimer sans risque</t>
    </r>
    <r>
      <rPr>
        <sz val="11"/>
        <color theme="1"/>
        <rFont val="Calibri"/>
        <family val="2"/>
      </rPr>
      <t xml:space="preserve"> une ligne du tableau</t>
    </r>
  </si>
  <si>
    <t>Pour faire évoluer cette application (extension de colonnes, adaptation du formulaire,…)</t>
  </si>
  <si>
    <t>il est préférable de faire appel au concepteur.</t>
  </si>
  <si>
    <t>Les listes déroulantes</t>
  </si>
  <si>
    <r>
      <t xml:space="preserve">Bouton gris </t>
    </r>
    <r>
      <rPr>
        <b/>
        <sz val="12"/>
        <rFont val="Calibri"/>
        <family val="2"/>
      </rPr>
      <t>"Listes"</t>
    </r>
    <r>
      <rPr>
        <sz val="12"/>
        <color theme="1"/>
        <rFont val="Calibri"/>
        <family val="2"/>
      </rPr>
      <t xml:space="preserve"> :</t>
    </r>
  </si>
  <si>
    <t>Cet onglet regroupe les informations alimentant les listes déroulantes du formulaire de saisie;</t>
  </si>
  <si>
    <r>
      <t xml:space="preserve">C'est </t>
    </r>
    <r>
      <rPr>
        <b/>
        <sz val="12"/>
        <color rgb="FFFF0000"/>
        <rFont val="Calibri"/>
        <family val="2"/>
      </rPr>
      <t>uniquement</t>
    </r>
    <r>
      <rPr>
        <sz val="12"/>
        <color theme="1"/>
        <rFont val="Calibri"/>
        <family val="2"/>
      </rPr>
      <t xml:space="preserve"> dans cet onglet que doivent être mises à jour les données : immatriculation (changement et/ou nouvelle), Nom des agents, ajout de nouvelles informations,…</t>
    </r>
  </si>
  <si>
    <t xml:space="preserve">Dans la colonne concernant les agents, il suffit d'effacer les agents partis, de rajouter de nouvelles. </t>
  </si>
  <si>
    <r>
      <t xml:space="preserve">Une fois les modifications faites, elles peuvent être triées alphabétiquement en cliquant sur la petite </t>
    </r>
    <r>
      <rPr>
        <b/>
        <sz val="12"/>
        <color rgb="FFFF0000"/>
        <rFont val="Calibri"/>
        <family val="2"/>
      </rPr>
      <t>flèche verte</t>
    </r>
    <r>
      <rPr>
        <sz val="12"/>
        <color theme="1"/>
        <rFont val="Calibri"/>
        <family val="2"/>
      </rPr>
      <t>.</t>
    </r>
  </si>
  <si>
    <t>Consulter le calendrier des réservations</t>
  </si>
  <si>
    <r>
      <rPr>
        <b/>
        <sz val="11"/>
        <color rgb="FFFF0000"/>
        <rFont val="Calibri"/>
        <family val="2"/>
      </rPr>
      <t>Avant d'enregistrer sa réservation</t>
    </r>
    <r>
      <rPr>
        <sz val="11"/>
        <color theme="1"/>
        <rFont val="Calibri"/>
        <family val="2"/>
      </rPr>
      <t xml:space="preserve">, il peut être préférable de </t>
    </r>
    <r>
      <rPr>
        <b/>
        <sz val="11"/>
        <color theme="1"/>
        <rFont val="Calibri"/>
        <family val="2"/>
      </rPr>
      <t>consulter</t>
    </r>
    <r>
      <rPr>
        <sz val="11"/>
        <color theme="1"/>
        <rFont val="Calibri"/>
        <family val="2"/>
      </rPr>
      <t xml:space="preserve"> les réservations déjà faites</t>
    </r>
  </si>
  <si>
    <t>En page de garde, cliquer sur l'image du calendrier</t>
  </si>
  <si>
    <t xml:space="preserve">Dans cet espace vous pouvez sélectionner le mois qui vous intéresse, </t>
  </si>
  <si>
    <r>
      <rPr>
        <b/>
        <sz val="12"/>
        <color rgb="FFFF0000"/>
        <rFont val="Calibri"/>
        <family val="2"/>
      </rPr>
      <t>NB :</t>
    </r>
    <r>
      <rPr>
        <sz val="12"/>
        <color theme="1"/>
        <rFont val="Calibri"/>
        <family val="2"/>
      </rPr>
      <t xml:space="preserve"> Si l'année et/ou le mois sont effacés, le calendrier disparait…</t>
    </r>
    <r>
      <rPr>
        <b/>
        <sz val="12"/>
        <color rgb="FFFF0000"/>
        <rFont val="Calibri"/>
        <family val="2"/>
      </rPr>
      <t>pas de panique</t>
    </r>
    <r>
      <rPr>
        <sz val="12"/>
        <color theme="1"/>
        <rFont val="Calibri"/>
        <family val="2"/>
      </rPr>
      <t xml:space="preserve"> c'est normal !</t>
    </r>
  </si>
  <si>
    <r>
      <t xml:space="preserve">Les cases en </t>
    </r>
    <r>
      <rPr>
        <b/>
        <sz val="11"/>
        <color rgb="FFFF0000"/>
        <rFont val="Calibri"/>
        <family val="2"/>
      </rPr>
      <t>orange</t>
    </r>
    <r>
      <rPr>
        <sz val="11"/>
        <color theme="1"/>
        <rFont val="Calibri"/>
        <family val="2"/>
      </rPr>
      <t xml:space="preserve"> sont des réservations enregistrées : matin, après-midi ou journée.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</si>
</sst>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[$-F800]dddd\,\ mmmm\ dd\,\ yyyy"/>
    <numFmt numFmtId="167" formatCode="&quot;Nous sommes le &quot;dd/mm/yyyy"/>
    <numFmt numFmtId="168" formatCode="h:mm;@"/>
  </numFmts>
  <fonts count="8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28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2"/>
      <color theme="0"/>
      <name val="Calibri"/>
      <family val="2"/>
    </font>
    <font>
      <b/>
      <sz val="11"/>
      <color rgb="FF7030A0"/>
      <name val="Calibri"/>
      <family val="2"/>
    </font>
    <font>
      <b/>
      <sz val="12"/>
      <color rgb="FF7030A0"/>
      <name val="Calibri"/>
      <family val="2"/>
      <scheme val="minor"/>
    </font>
    <font>
      <sz val="10"/>
      <color rgb="FF7030A0"/>
      <name val="Calibri"/>
      <family val="2"/>
    </font>
    <font>
      <sz val="11"/>
      <color rgb="FF7030A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7" tint="-0.249977111117893"/>
      <name val="Calibri"/>
      <family val="2"/>
    </font>
    <font>
      <sz val="10"/>
      <color theme="2" tint="-0.499984740745262"/>
      <name val="Calibri"/>
      <family val="2"/>
    </font>
    <font>
      <sz val="11"/>
      <color rgb="FFA86ED4"/>
      <name val="Calibri"/>
      <family val="2"/>
    </font>
    <font>
      <b/>
      <sz val="28"/>
      <color rgb="FF0070C0"/>
      <name val="Calibri"/>
      <family val="2"/>
      <scheme val="minor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22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70C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sz val="11"/>
      <color rgb="FF0070C0"/>
      <name val="Calibri"/>
      <family val="2"/>
    </font>
    <font>
      <sz val="11"/>
      <color theme="7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7" tint="-0.249977111117893"/>
      <name val="Calibri"/>
      <family val="2"/>
    </font>
    <font>
      <sz val="10"/>
      <color theme="7" tint="-0.249977111117893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Arial Unicode MS"/>
      <family val="2"/>
    </font>
    <font>
      <i/>
      <sz val="11"/>
      <color theme="1"/>
      <name val="Calibri"/>
      <family val="2"/>
    </font>
    <font>
      <sz val="10"/>
      <color theme="5" tint="-0.249977111117893"/>
      <name val="Calibri"/>
      <family val="2"/>
    </font>
    <font>
      <sz val="10"/>
      <color rgb="FF7030A0"/>
      <name val="Calibri"/>
      <family val="2"/>
      <scheme val="minor"/>
    </font>
    <font>
      <b/>
      <sz val="12"/>
      <color rgb="FF7030A0"/>
      <name val="Calibri"/>
      <family val="2"/>
    </font>
    <font>
      <sz val="11"/>
      <color rgb="FF00B050"/>
      <name val="Calibri"/>
      <family val="2"/>
    </font>
    <font>
      <i/>
      <sz val="10"/>
      <color rgb="FFFFC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b/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sz val="11"/>
      <color rgb="FFA86ED4"/>
      <name val="Calibri"/>
      <family val="2"/>
    </font>
    <font>
      <b/>
      <sz val="14"/>
      <color theme="1"/>
      <name val="Calibri"/>
      <family val="2"/>
    </font>
    <font>
      <b/>
      <sz val="10"/>
      <color rgb="FFFF0000"/>
      <name val="Calibri"/>
      <family val="2"/>
    </font>
    <font>
      <sz val="11"/>
      <color rgb="FFFFFF00"/>
      <name val="Calibri"/>
      <family val="2"/>
    </font>
    <font>
      <b/>
      <sz val="11"/>
      <color rgb="FFFFFF00"/>
      <name val="Calibri"/>
      <family val="2"/>
    </font>
    <font>
      <sz val="14"/>
      <color theme="1"/>
      <name val="Calibri"/>
      <family val="2"/>
    </font>
    <font>
      <sz val="11"/>
      <color theme="0"/>
      <name val="Calibri"/>
      <family val="2"/>
    </font>
    <font>
      <sz val="9"/>
      <color theme="1"/>
      <name val="Calibri"/>
      <family val="2"/>
    </font>
    <font>
      <sz val="8"/>
      <name val="Calibri"/>
      <family val="2"/>
      <scheme val="minor"/>
    </font>
    <font>
      <sz val="11"/>
      <color theme="4" tint="0.39997558519241921"/>
      <name val="Calibri"/>
      <family val="2"/>
    </font>
    <font>
      <b/>
      <sz val="16"/>
      <color rgb="FF0070C0"/>
      <name val="Calibri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rgb="FF0070C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theme="7" tint="0.80001220740379042"/>
        </stop>
      </gradientFill>
    </fill>
    <fill>
      <patternFill patternType="solid">
        <fgColor rgb="FFECF5E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auto="1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indexed="64"/>
      </bottom>
      <diagonal/>
    </border>
    <border>
      <left style="hair">
        <color theme="9" tint="0.39994506668294322"/>
      </left>
      <right style="hair">
        <color theme="9" tint="0.39994506668294322"/>
      </right>
      <top style="hair">
        <color theme="9" tint="0.39994506668294322"/>
      </top>
      <bottom style="hair">
        <color theme="9" tint="0.39994506668294322"/>
      </bottom>
      <diagonal/>
    </border>
  </borders>
  <cellStyleXfs count="326">
    <xf numFmtId="0" fontId="0" fillId="0" borderId="0"/>
    <xf numFmtId="0" fontId="14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13" fillId="0" borderId="0"/>
    <xf numFmtId="9" fontId="13" fillId="0" borderId="0" applyFont="0" applyFill="0" applyBorder="0" applyAlignment="0" applyProtection="0"/>
    <xf numFmtId="0" fontId="21" fillId="3" borderId="1" applyAlignment="0">
      <alignment horizontal="left"/>
    </xf>
    <xf numFmtId="0" fontId="21" fillId="3" borderId="1" applyAlignment="0">
      <alignment horizontal="left"/>
    </xf>
    <xf numFmtId="0" fontId="13" fillId="0" borderId="0"/>
    <xf numFmtId="0" fontId="22" fillId="0" borderId="0">
      <alignment vertical="center"/>
    </xf>
    <xf numFmtId="0" fontId="20" fillId="0" borderId="0"/>
    <xf numFmtId="0" fontId="1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/>
    <xf numFmtId="0" fontId="13" fillId="0" borderId="0"/>
    <xf numFmtId="0" fontId="24" fillId="0" borderId="0"/>
    <xf numFmtId="0" fontId="20" fillId="0" borderId="0"/>
    <xf numFmtId="0" fontId="23" fillId="0" borderId="0"/>
    <xf numFmtId="0" fontId="13" fillId="0" borderId="0"/>
    <xf numFmtId="0" fontId="1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9" fontId="13" fillId="0" borderId="0" applyFont="0" applyFill="0" applyBorder="0" applyAlignment="0" applyProtection="0"/>
    <xf numFmtId="0" fontId="23" fillId="0" borderId="0"/>
    <xf numFmtId="0" fontId="23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4" fillId="0" borderId="0"/>
    <xf numFmtId="0" fontId="20" fillId="0" borderId="0"/>
    <xf numFmtId="0" fontId="22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20" fillId="0" borderId="0"/>
    <xf numFmtId="0" fontId="31" fillId="0" borderId="0"/>
    <xf numFmtId="0" fontId="10" fillId="0" borderId="0"/>
    <xf numFmtId="0" fontId="9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13" fillId="0" borderId="0" xfId="1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16" fillId="0" borderId="0" xfId="95" applyFont="1" applyFill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36" fillId="0" borderId="0" xfId="95" applyFont="1" applyFill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4" borderId="15" xfId="0" applyFont="1" applyFill="1" applyBorder="1" applyAlignment="1" applyProtection="1">
      <alignment horizontal="center" vertical="center"/>
    </xf>
    <xf numFmtId="0" fontId="44" fillId="2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8" fillId="0" borderId="0" xfId="10" applyFont="1" applyAlignment="1">
      <alignment horizontal="left" vertical="center"/>
    </xf>
    <xf numFmtId="0" fontId="0" fillId="4" borderId="0" xfId="0" applyFill="1" applyAlignment="1">
      <alignment vertical="center"/>
    </xf>
    <xf numFmtId="0" fontId="40" fillId="4" borderId="16" xfId="0" applyFont="1" applyFill="1" applyBorder="1" applyAlignment="1" applyProtection="1">
      <alignment horizontal="center" vertical="center"/>
    </xf>
    <xf numFmtId="0" fontId="50" fillId="4" borderId="15" xfId="0" applyFont="1" applyFill="1" applyBorder="1" applyAlignment="1" applyProtection="1">
      <alignment horizontal="center" vertical="center"/>
    </xf>
    <xf numFmtId="0" fontId="52" fillId="6" borderId="20" xfId="236" applyFont="1" applyFill="1" applyBorder="1" applyAlignment="1">
      <alignment horizontal="right" vertical="center"/>
    </xf>
    <xf numFmtId="0" fontId="5" fillId="0" borderId="0" xfId="236" applyAlignment="1">
      <alignment vertical="center"/>
    </xf>
    <xf numFmtId="0" fontId="55" fillId="0" borderId="0" xfId="236" applyFont="1" applyAlignment="1">
      <alignment vertical="center"/>
    </xf>
    <xf numFmtId="0" fontId="52" fillId="6" borderId="24" xfId="236" applyFont="1" applyFill="1" applyBorder="1" applyAlignment="1">
      <alignment horizontal="right" vertical="center"/>
    </xf>
    <xf numFmtId="0" fontId="53" fillId="5" borderId="25" xfId="236" applyFont="1" applyFill="1" applyBorder="1" applyAlignment="1">
      <alignment horizontal="center" vertical="center"/>
    </xf>
    <xf numFmtId="0" fontId="21" fillId="6" borderId="21" xfId="236" applyFont="1" applyFill="1" applyBorder="1" applyAlignment="1">
      <alignment horizontal="right" vertical="center"/>
    </xf>
    <xf numFmtId="0" fontId="53" fillId="5" borderId="22" xfId="236" applyFont="1" applyFill="1" applyBorder="1" applyAlignment="1">
      <alignment horizontal="center" vertical="center"/>
    </xf>
    <xf numFmtId="0" fontId="21" fillId="6" borderId="24" xfId="236" applyFont="1" applyFill="1" applyBorder="1" applyAlignment="1">
      <alignment horizontal="right" vertical="center"/>
    </xf>
    <xf numFmtId="166" fontId="5" fillId="0" borderId="0" xfId="236" applyNumberFormat="1" applyAlignment="1">
      <alignment vertical="center" textRotation="90" wrapText="1"/>
    </xf>
    <xf numFmtId="0" fontId="56" fillId="0" borderId="20" xfId="236" applyFont="1" applyBorder="1" applyAlignment="1">
      <alignment vertical="center"/>
    </xf>
    <xf numFmtId="20" fontId="57" fillId="0" borderId="7" xfId="236" applyNumberFormat="1" applyFont="1" applyBorder="1" applyAlignment="1">
      <alignment vertical="center"/>
    </xf>
    <xf numFmtId="0" fontId="5" fillId="0" borderId="0" xfId="236" applyFill="1" applyAlignment="1">
      <alignment vertical="center"/>
    </xf>
    <xf numFmtId="0" fontId="5" fillId="0" borderId="21" xfId="236" applyBorder="1" applyAlignment="1">
      <alignment vertical="center"/>
    </xf>
    <xf numFmtId="20" fontId="57" fillId="0" borderId="22" xfId="236" applyNumberFormat="1" applyFont="1" applyBorder="1" applyAlignment="1">
      <alignment vertical="center"/>
    </xf>
    <xf numFmtId="0" fontId="58" fillId="0" borderId="0" xfId="236" applyFont="1"/>
    <xf numFmtId="0" fontId="5" fillId="0" borderId="24" xfId="236" applyBorder="1" applyAlignment="1">
      <alignment vertical="center"/>
    </xf>
    <xf numFmtId="20" fontId="57" fillId="0" borderId="25" xfId="236" applyNumberFormat="1" applyFont="1" applyBorder="1" applyAlignment="1">
      <alignment vertical="center"/>
    </xf>
    <xf numFmtId="0" fontId="5" fillId="0" borderId="21" xfId="236" applyFill="1" applyBorder="1" applyAlignment="1">
      <alignment vertical="center"/>
    </xf>
    <xf numFmtId="20" fontId="57" fillId="0" borderId="0" xfId="236" applyNumberFormat="1" applyFont="1" applyAlignment="1">
      <alignment vertical="center"/>
    </xf>
    <xf numFmtId="0" fontId="5" fillId="0" borderId="0" xfId="236" applyAlignment="1">
      <alignment horizontal="center" vertical="center"/>
    </xf>
    <xf numFmtId="0" fontId="60" fillId="0" borderId="0" xfId="0" applyFont="1" applyAlignment="1">
      <alignment vertical="center"/>
    </xf>
    <xf numFmtId="0" fontId="53" fillId="5" borderId="7" xfId="236" applyFont="1" applyFill="1" applyBorder="1" applyAlignment="1" applyProtection="1">
      <alignment horizontal="center" vertical="center"/>
      <protection locked="0"/>
    </xf>
    <xf numFmtId="0" fontId="53" fillId="5" borderId="25" xfId="236" applyFont="1" applyFill="1" applyBorder="1" applyAlignment="1" applyProtection="1">
      <alignment horizontal="center" vertical="center"/>
      <protection locked="0"/>
    </xf>
    <xf numFmtId="0" fontId="54" fillId="0" borderId="0" xfId="236" applyFont="1" applyAlignment="1">
      <alignment vertical="center"/>
    </xf>
    <xf numFmtId="0" fontId="5" fillId="2" borderId="0" xfId="236" applyFill="1" applyAlignment="1">
      <alignment vertical="center"/>
    </xf>
    <xf numFmtId="0" fontId="61" fillId="0" borderId="0" xfId="0" applyFont="1"/>
    <xf numFmtId="0" fontId="17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" fillId="0" borderId="0" xfId="236" applyBorder="1" applyAlignment="1">
      <alignment horizontal="center" vertical="center"/>
    </xf>
    <xf numFmtId="0" fontId="5" fillId="0" borderId="0" xfId="236" applyBorder="1" applyAlignment="1">
      <alignment vertical="center" textRotation="90"/>
    </xf>
    <xf numFmtId="14" fontId="5" fillId="0" borderId="0" xfId="236" applyNumberFormat="1" applyAlignment="1">
      <alignment horizontal="center" vertical="center" textRotation="90"/>
    </xf>
    <xf numFmtId="0" fontId="63" fillId="0" borderId="0" xfId="236" applyFont="1" applyFill="1" applyAlignment="1">
      <alignment vertical="center"/>
    </xf>
    <xf numFmtId="0" fontId="41" fillId="0" borderId="8" xfId="0" applyFont="1" applyBorder="1" applyAlignment="1" applyProtection="1">
      <alignment horizontal="center" vertical="center"/>
      <protection locked="0"/>
    </xf>
    <xf numFmtId="0" fontId="41" fillId="0" borderId="8" xfId="0" applyFont="1" applyBorder="1" applyAlignment="1" applyProtection="1">
      <alignment horizontal="left" vertical="center"/>
      <protection locked="0"/>
    </xf>
    <xf numFmtId="14" fontId="30" fillId="0" borderId="17" xfId="0" applyNumberFormat="1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left" vertical="center"/>
      <protection locked="0"/>
    </xf>
    <xf numFmtId="14" fontId="30" fillId="0" borderId="18" xfId="0" applyNumberFormat="1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left" vertical="center"/>
      <protection locked="0"/>
    </xf>
    <xf numFmtId="14" fontId="30" fillId="0" borderId="19" xfId="0" applyNumberFormat="1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13" fillId="0" borderId="0" xfId="10" applyAlignment="1" applyProtection="1">
      <alignment horizontal="center" vertical="center" wrapText="1"/>
      <protection locked="0"/>
    </xf>
    <xf numFmtId="0" fontId="21" fillId="0" borderId="0" xfId="10" applyNumberFormat="1" applyFont="1" applyBorder="1" applyAlignment="1" applyProtection="1">
      <alignment horizontal="center" vertical="center"/>
      <protection locked="0"/>
    </xf>
    <xf numFmtId="0" fontId="13" fillId="0" borderId="0" xfId="10" applyBorder="1" applyAlignment="1" applyProtection="1">
      <alignment vertical="center"/>
      <protection locked="0"/>
    </xf>
    <xf numFmtId="14" fontId="13" fillId="0" borderId="0" xfId="10" applyNumberFormat="1" applyBorder="1" applyAlignment="1" applyProtection="1">
      <alignment horizontal="center" vertical="center"/>
      <protection locked="0"/>
    </xf>
    <xf numFmtId="0" fontId="13" fillId="0" borderId="0" xfId="10" applyBorder="1" applyAlignment="1" applyProtection="1">
      <alignment horizontal="center" vertical="center"/>
      <protection locked="0"/>
    </xf>
    <xf numFmtId="14" fontId="13" fillId="0" borderId="0" xfId="10" applyNumberFormat="1" applyAlignment="1" applyProtection="1">
      <alignment vertical="center"/>
      <protection locked="0"/>
    </xf>
    <xf numFmtId="0" fontId="35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10" applyAlignment="1" applyProtection="1">
      <alignment horizontal="center" vertical="center"/>
      <protection locked="0"/>
    </xf>
    <xf numFmtId="0" fontId="49" fillId="2" borderId="6" xfId="10" applyFont="1" applyFill="1" applyBorder="1" applyAlignment="1" applyProtection="1">
      <alignment horizontal="right" vertical="center"/>
    </xf>
    <xf numFmtId="0" fontId="49" fillId="2" borderId="6" xfId="10" applyFont="1" applyFill="1" applyBorder="1" applyAlignment="1" applyProtection="1">
      <alignment horizontal="center" vertical="center"/>
    </xf>
    <xf numFmtId="0" fontId="13" fillId="2" borderId="14" xfId="10" applyFill="1" applyBorder="1" applyAlignment="1" applyProtection="1">
      <alignment horizontal="center" vertical="center"/>
    </xf>
    <xf numFmtId="0" fontId="7" fillId="2" borderId="3" xfId="10" applyFont="1" applyFill="1" applyBorder="1" applyAlignment="1" applyProtection="1">
      <alignment horizontal="center" vertical="center" wrapText="1"/>
    </xf>
    <xf numFmtId="0" fontId="8" fillId="2" borderId="3" xfId="10" applyFont="1" applyFill="1" applyBorder="1" applyAlignment="1" applyProtection="1">
      <alignment horizontal="center" vertical="center" wrapText="1"/>
    </xf>
    <xf numFmtId="0" fontId="6" fillId="2" borderId="3" xfId="10" applyFont="1" applyFill="1" applyBorder="1" applyAlignment="1" applyProtection="1">
      <alignment horizontal="center" vertical="center" wrapText="1"/>
    </xf>
    <xf numFmtId="0" fontId="64" fillId="4" borderId="0" xfId="0" applyFont="1" applyFill="1" applyAlignment="1">
      <alignment vertical="center"/>
    </xf>
    <xf numFmtId="0" fontId="65" fillId="4" borderId="0" xfId="0" applyFont="1" applyFill="1" applyAlignment="1">
      <alignment vertical="center"/>
    </xf>
    <xf numFmtId="0" fontId="45" fillId="4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68" fillId="2" borderId="5" xfId="10" applyFont="1" applyFill="1" applyBorder="1" applyAlignment="1" applyProtection="1">
      <alignment horizontal="center" vertical="center"/>
    </xf>
    <xf numFmtId="0" fontId="67" fillId="0" borderId="0" xfId="10" applyNumberFormat="1" applyFont="1" applyBorder="1" applyAlignment="1" applyProtection="1">
      <alignment horizontal="center" vertical="center"/>
      <protection locked="0"/>
    </xf>
    <xf numFmtId="0" fontId="67" fillId="0" borderId="0" xfId="10" applyFont="1" applyAlignment="1" applyProtection="1">
      <alignment horizontal="center" vertical="center"/>
      <protection locked="0"/>
    </xf>
    <xf numFmtId="0" fontId="68" fillId="2" borderId="6" xfId="10" applyFont="1" applyFill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14" fontId="30" fillId="0" borderId="0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right" vertical="center"/>
      <protection locked="0"/>
    </xf>
    <xf numFmtId="0" fontId="43" fillId="5" borderId="0" xfId="0" applyFont="1" applyFill="1" applyBorder="1" applyAlignment="1" applyProtection="1">
      <alignment horizontal="center" vertical="center"/>
      <protection locked="0"/>
    </xf>
    <xf numFmtId="0" fontId="4" fillId="0" borderId="0" xfId="236" applyFont="1" applyAlignment="1">
      <alignment vertical="center"/>
    </xf>
    <xf numFmtId="0" fontId="59" fillId="7" borderId="1" xfId="236" applyFont="1" applyFill="1" applyBorder="1" applyAlignment="1" applyProtection="1">
      <alignment horizontal="center" vertical="center"/>
      <protection locked="0"/>
    </xf>
    <xf numFmtId="0" fontId="5" fillId="0" borderId="0" xfId="236" applyAlignment="1" applyProtection="1">
      <alignment horizontal="center" vertical="center"/>
      <protection locked="0"/>
    </xf>
    <xf numFmtId="0" fontId="47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5" fillId="0" borderId="0" xfId="236" applyAlignment="1" applyProtection="1">
      <alignment vertical="center"/>
      <protection locked="0"/>
    </xf>
    <xf numFmtId="0" fontId="5" fillId="0" borderId="1" xfId="236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9" fillId="7" borderId="1" xfId="236" applyFont="1" applyFill="1" applyBorder="1" applyAlignment="1" applyProtection="1">
      <alignment horizontal="center" vertical="center"/>
    </xf>
    <xf numFmtId="0" fontId="5" fillId="0" borderId="1" xfId="236" applyBorder="1" applyAlignment="1" applyProtection="1">
      <alignment vertical="center"/>
    </xf>
    <xf numFmtId="0" fontId="4" fillId="0" borderId="1" xfId="236" applyFont="1" applyBorder="1" applyAlignment="1" applyProtection="1">
      <alignment vertical="center"/>
    </xf>
    <xf numFmtId="0" fontId="3" fillId="2" borderId="3" xfId="10" applyFont="1" applyFill="1" applyBorder="1" applyAlignment="1" applyProtection="1">
      <alignment horizontal="center" vertical="center" wrapText="1"/>
    </xf>
    <xf numFmtId="168" fontId="13" fillId="0" borderId="0" xfId="10" applyNumberFormat="1" applyBorder="1" applyAlignment="1" applyProtection="1">
      <alignment horizontal="center" vertical="center"/>
      <protection locked="0"/>
    </xf>
    <xf numFmtId="0" fontId="40" fillId="8" borderId="15" xfId="0" applyFont="1" applyFill="1" applyBorder="1" applyAlignment="1" applyProtection="1">
      <alignment horizontal="center" vertical="center"/>
    </xf>
    <xf numFmtId="0" fontId="0" fillId="5" borderId="0" xfId="0" applyFill="1" applyAlignment="1">
      <alignment vertical="center"/>
    </xf>
    <xf numFmtId="0" fontId="27" fillId="2" borderId="6" xfId="10" applyFont="1" applyFill="1" applyBorder="1" applyAlignment="1" applyProtection="1">
      <alignment horizontal="center" vertical="center"/>
    </xf>
    <xf numFmtId="0" fontId="49" fillId="2" borderId="6" xfId="10" applyFont="1" applyFill="1" applyBorder="1" applyAlignment="1" applyProtection="1">
      <alignment horizontal="left" vertical="center"/>
    </xf>
    <xf numFmtId="0" fontId="70" fillId="0" borderId="0" xfId="10" applyFont="1" applyAlignment="1" applyProtection="1">
      <alignment horizontal="left" vertical="center"/>
      <protection locked="0"/>
    </xf>
    <xf numFmtId="0" fontId="51" fillId="0" borderId="9" xfId="0" applyFont="1" applyBorder="1" applyAlignment="1" applyProtection="1">
      <alignment horizontal="left" vertical="center"/>
      <protection locked="0"/>
    </xf>
    <xf numFmtId="0" fontId="51" fillId="0" borderId="11" xfId="0" applyFont="1" applyBorder="1" applyAlignment="1" applyProtection="1">
      <alignment horizontal="left" vertical="center"/>
      <protection locked="0"/>
    </xf>
    <xf numFmtId="0" fontId="51" fillId="0" borderId="13" xfId="0" applyFont="1" applyBorder="1" applyAlignment="1" applyProtection="1">
      <alignment horizontal="left" vertical="center"/>
      <protection locked="0"/>
    </xf>
    <xf numFmtId="168" fontId="30" fillId="0" borderId="9" xfId="0" applyNumberFormat="1" applyFont="1" applyBorder="1" applyAlignment="1" applyProtection="1">
      <alignment horizontal="center" vertical="center"/>
      <protection locked="0"/>
    </xf>
    <xf numFmtId="168" fontId="30" fillId="0" borderId="11" xfId="0" applyNumberFormat="1" applyFont="1" applyBorder="1" applyAlignment="1" applyProtection="1">
      <alignment horizontal="center" vertical="center"/>
      <protection locked="0"/>
    </xf>
    <xf numFmtId="168" fontId="30" fillId="0" borderId="13" xfId="0" applyNumberFormat="1" applyFont="1" applyBorder="1" applyAlignment="1" applyProtection="1">
      <alignment horizontal="center" vertical="center"/>
      <protection locked="0"/>
    </xf>
    <xf numFmtId="168" fontId="30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 vertical="center"/>
    </xf>
    <xf numFmtId="0" fontId="62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62" fillId="2" borderId="0" xfId="0" applyFont="1" applyFill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69" fillId="0" borderId="1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6" fillId="9" borderId="0" xfId="0" applyFont="1" applyFill="1" applyAlignment="1">
      <alignment horizontal="center" vertical="center"/>
    </xf>
    <xf numFmtId="0" fontId="0" fillId="9" borderId="0" xfId="0" applyFill="1" applyAlignment="1">
      <alignment vertical="center"/>
    </xf>
    <xf numFmtId="0" fontId="2" fillId="2" borderId="2" xfId="10" applyFont="1" applyFill="1" applyBorder="1" applyAlignment="1" applyProtection="1">
      <alignment horizontal="center" vertical="center" wrapText="1"/>
    </xf>
    <xf numFmtId="0" fontId="71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10" applyFont="1" applyAlignment="1" applyProtection="1">
      <alignment horizontal="left" vertical="center"/>
      <protection locked="0"/>
    </xf>
    <xf numFmtId="0" fontId="33" fillId="0" borderId="0" xfId="0" applyNumberFormat="1" applyFont="1" applyBorder="1" applyAlignment="1">
      <alignment vertical="center"/>
    </xf>
    <xf numFmtId="0" fontId="75" fillId="10" borderId="0" xfId="0" applyFont="1" applyFill="1" applyAlignment="1" applyProtection="1">
      <alignment vertical="center"/>
      <protection locked="0"/>
    </xf>
    <xf numFmtId="0" fontId="75" fillId="10" borderId="0" xfId="0" applyFont="1" applyFill="1"/>
    <xf numFmtId="168" fontId="1" fillId="0" borderId="0" xfId="240" applyNumberFormat="1" applyFont="1" applyFill="1" applyBorder="1" applyAlignment="1" applyProtection="1">
      <alignment horizontal="center" vertical="center"/>
      <protection locked="0"/>
    </xf>
    <xf numFmtId="168" fontId="1" fillId="0" borderId="0" xfId="240" applyNumberFormat="1" applyFill="1" applyAlignment="1" applyProtection="1">
      <alignment horizontal="center" vertical="center"/>
      <protection locked="0"/>
    </xf>
    <xf numFmtId="168" fontId="1" fillId="0" borderId="0" xfId="240" applyNumberFormat="1" applyFill="1" applyBorder="1" applyAlignment="1" applyProtection="1">
      <alignment horizontal="center" vertical="center"/>
      <protection locked="0"/>
    </xf>
    <xf numFmtId="0" fontId="21" fillId="0" borderId="0" xfId="240" applyNumberFormat="1" applyFont="1" applyFill="1" applyBorder="1" applyAlignment="1" applyProtection="1">
      <alignment horizontal="center" vertical="center"/>
      <protection locked="0"/>
    </xf>
    <xf numFmtId="0" fontId="1" fillId="0" borderId="0" xfId="240" applyFill="1" applyBorder="1" applyAlignment="1" applyProtection="1">
      <alignment vertical="center"/>
      <protection locked="0"/>
    </xf>
    <xf numFmtId="14" fontId="1" fillId="0" borderId="0" xfId="240" applyNumberFormat="1" applyFill="1" applyBorder="1" applyAlignment="1" applyProtection="1">
      <alignment horizontal="center" vertical="center"/>
      <protection locked="0"/>
    </xf>
    <xf numFmtId="0" fontId="1" fillId="0" borderId="0" xfId="240" applyFont="1" applyFill="1" applyBorder="1" applyAlignment="1" applyProtection="1">
      <alignment horizontal="center" vertical="center"/>
      <protection locked="0"/>
    </xf>
    <xf numFmtId="0" fontId="1" fillId="0" borderId="0" xfId="240" applyFill="1" applyBorder="1" applyAlignment="1" applyProtection="1">
      <alignment horizontal="center" vertical="center"/>
      <protection locked="0"/>
    </xf>
    <xf numFmtId="0" fontId="1" fillId="0" borderId="0" xfId="240" applyFont="1" applyFill="1" applyBorder="1" applyAlignment="1" applyProtection="1">
      <alignment vertical="center"/>
      <protection locked="0"/>
    </xf>
    <xf numFmtId="0" fontId="1" fillId="0" borderId="0" xfId="240" applyFont="1" applyFill="1" applyAlignment="1" applyProtection="1">
      <alignment horizontal="left" vertical="center"/>
      <protection locked="0"/>
    </xf>
    <xf numFmtId="14" fontId="1" fillId="0" borderId="0" xfId="240" applyNumberFormat="1" applyFill="1" applyAlignment="1" applyProtection="1">
      <alignment horizontal="center" vertical="center"/>
      <protection locked="0"/>
    </xf>
    <xf numFmtId="0" fontId="21" fillId="0" borderId="0" xfId="240" applyNumberFormat="1" applyFont="1" applyFill="1" applyAlignment="1" applyProtection="1">
      <alignment horizontal="center" vertical="center"/>
      <protection locked="0"/>
    </xf>
    <xf numFmtId="0" fontId="1" fillId="0" borderId="0" xfId="240" applyFont="1" applyFill="1" applyAlignment="1" applyProtection="1">
      <alignment horizontal="center" vertical="center"/>
      <protection locked="0"/>
    </xf>
    <xf numFmtId="0" fontId="17" fillId="4" borderId="27" xfId="0" applyFont="1" applyFill="1" applyBorder="1" applyAlignment="1" applyProtection="1">
      <alignment horizontal="center" vertical="center"/>
      <protection locked="0"/>
    </xf>
    <xf numFmtId="0" fontId="77" fillId="0" borderId="0" xfId="0" applyFont="1" applyAlignment="1" applyProtection="1">
      <alignment horizontal="center" vertical="center"/>
    </xf>
    <xf numFmtId="0" fontId="0" fillId="11" borderId="0" xfId="0" applyFill="1" applyAlignment="1">
      <alignment vertical="center"/>
    </xf>
    <xf numFmtId="0" fontId="15" fillId="11" borderId="0" xfId="0" applyFont="1" applyFill="1" applyAlignment="1">
      <alignment horizontal="center" vertical="center"/>
    </xf>
    <xf numFmtId="0" fontId="78" fillId="11" borderId="0" xfId="0" applyFont="1" applyFill="1" applyAlignment="1">
      <alignment horizontal="center" vertical="center"/>
    </xf>
    <xf numFmtId="0" fontId="79" fillId="0" borderId="2" xfId="10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/>
    <xf numFmtId="0" fontId="0" fillId="0" borderId="22" xfId="0" applyBorder="1" applyAlignment="1" applyProtection="1">
      <alignment vertical="center"/>
      <protection locked="0"/>
    </xf>
    <xf numFmtId="0" fontId="74" fillId="10" borderId="22" xfId="0" applyFont="1" applyFill="1" applyBorder="1" applyAlignment="1" applyProtection="1">
      <alignment vertical="center"/>
      <protection locked="0"/>
    </xf>
    <xf numFmtId="0" fontId="80" fillId="0" borderId="0" xfId="0" applyFont="1" applyAlignment="1" applyProtection="1">
      <alignment vertical="center"/>
    </xf>
    <xf numFmtId="0" fontId="0" fillId="2" borderId="0" xfId="0" applyFill="1" applyAlignment="1">
      <alignment vertical="center"/>
    </xf>
    <xf numFmtId="0" fontId="39" fillId="2" borderId="0" xfId="0" applyFont="1" applyFill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83" fillId="2" borderId="0" xfId="325" applyFill="1" applyAlignment="1">
      <alignment vertical="center"/>
    </xf>
    <xf numFmtId="0" fontId="0" fillId="4" borderId="5" xfId="0" applyFill="1" applyBorder="1" applyAlignment="1">
      <alignment vertical="center"/>
    </xf>
    <xf numFmtId="0" fontId="84" fillId="4" borderId="6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4" fillId="4" borderId="16" xfId="0" applyFont="1" applyFill="1" applyBorder="1" applyAlignment="1" applyProtection="1">
      <alignment horizontal="center" vertical="center"/>
    </xf>
    <xf numFmtId="0" fontId="34" fillId="4" borderId="23" xfId="0" applyFont="1" applyFill="1" applyBorder="1" applyAlignment="1" applyProtection="1">
      <alignment horizontal="center" vertical="center"/>
    </xf>
    <xf numFmtId="0" fontId="34" fillId="4" borderId="26" xfId="0" applyFont="1" applyFill="1" applyBorder="1" applyAlignment="1" applyProtection="1">
      <alignment horizontal="center" vertical="center"/>
    </xf>
    <xf numFmtId="0" fontId="76" fillId="2" borderId="0" xfId="0" applyFont="1" applyFill="1" applyAlignment="1">
      <alignment horizontal="center" vertical="center"/>
    </xf>
    <xf numFmtId="0" fontId="16" fillId="0" borderId="0" xfId="236" applyFont="1" applyAlignment="1">
      <alignment horizontal="center" vertical="center"/>
    </xf>
    <xf numFmtId="167" fontId="66" fillId="0" borderId="0" xfId="236" applyNumberFormat="1" applyFont="1" applyAlignment="1">
      <alignment horizontal="center" vertical="top"/>
    </xf>
    <xf numFmtId="0" fontId="65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center" vertical="center"/>
    </xf>
    <xf numFmtId="0" fontId="42" fillId="5" borderId="0" xfId="0" applyFont="1" applyFill="1" applyAlignment="1">
      <alignment horizontal="center" vertical="center"/>
    </xf>
  </cellXfs>
  <cellStyles count="326">
    <cellStyle name="Lien hypertexte" xfId="325" builtinId="8"/>
    <cellStyle name="Lien hypertexte 2" xfId="2"/>
    <cellStyle name="Lien hypertexte 2 2" xfId="14"/>
    <cellStyle name="Lien hypertexte 2 3" xfId="15"/>
    <cellStyle name="Lien hypertexte 3" xfId="235"/>
    <cellStyle name="Lien hypertexte 4" xfId="3"/>
    <cellStyle name="Milliers 2" xfId="36"/>
    <cellStyle name="Milliers 3" xfId="37"/>
    <cellStyle name="Monétaire 2" xfId="162"/>
    <cellStyle name="Monétaire 2 2" xfId="163"/>
    <cellStyle name="Monétaire 2 2 2" xfId="318"/>
    <cellStyle name="Monétaire 2 3" xfId="317"/>
    <cellStyle name="NiveauLigne_8" xfId="12"/>
    <cellStyle name="Normal" xfId="0" builtinId="0"/>
    <cellStyle name="Normal 10" xfId="31"/>
    <cellStyle name="Normal 10 2" xfId="38"/>
    <cellStyle name="Normal 10 2 2" xfId="39"/>
    <cellStyle name="Normal 10 3" xfId="40"/>
    <cellStyle name="Normal 11" xfId="34"/>
    <cellStyle name="Normal 11 2" xfId="41"/>
    <cellStyle name="Normal 11 2 2" xfId="42"/>
    <cellStyle name="Normal 11 3" xfId="43"/>
    <cellStyle name="Normal 12" xfId="44"/>
    <cellStyle name="Normal 12 2" xfId="45"/>
    <cellStyle name="Normal 13" xfId="46"/>
    <cellStyle name="Normal 13 2" xfId="47"/>
    <cellStyle name="Normal 14" xfId="48"/>
    <cellStyle name="Normal 14 2" xfId="49"/>
    <cellStyle name="Normal 14 2 2" xfId="50"/>
    <cellStyle name="Normal 14 3" xfId="51"/>
    <cellStyle name="Normal 15" xfId="52"/>
    <cellStyle name="Normal 15 2" xfId="53"/>
    <cellStyle name="Normal 16" xfId="169"/>
    <cellStyle name="Normal 16 2" xfId="174"/>
    <cellStyle name="Normal 16 2 2" xfId="180"/>
    <cellStyle name="Normal 16 2 2 2" xfId="198"/>
    <cellStyle name="Normal 16 2 2 2 2" xfId="231"/>
    <cellStyle name="Normal 16 2 2 3" xfId="211"/>
    <cellStyle name="Normal 16 2 3" xfId="186"/>
    <cellStyle name="Normal 16 2 3 2" xfId="218"/>
    <cellStyle name="Normal 16 2 4" xfId="192"/>
    <cellStyle name="Normal 16 2 4 2" xfId="224"/>
    <cellStyle name="Normal 16 2 5" xfId="204"/>
    <cellStyle name="Normal 16 3" xfId="177"/>
    <cellStyle name="Normal 16 3 2" xfId="195"/>
    <cellStyle name="Normal 16 3 2 2" xfId="228"/>
    <cellStyle name="Normal 16 3 3" xfId="208"/>
    <cellStyle name="Normal 16 4" xfId="183"/>
    <cellStyle name="Normal 16 4 2" xfId="215"/>
    <cellStyle name="Normal 16 5" xfId="189"/>
    <cellStyle name="Normal 16 5 2" xfId="221"/>
    <cellStyle name="Normal 16 6" xfId="201"/>
    <cellStyle name="Normal 17" xfId="168"/>
    <cellStyle name="Normal 17 2" xfId="321"/>
    <cellStyle name="Normal 18" xfId="236"/>
    <cellStyle name="Normal 18 2" xfId="324"/>
    <cellStyle name="Normal 2" xfId="1"/>
    <cellStyle name="Normal 2 10" xfId="237"/>
    <cellStyle name="Normal 2 2" xfId="10"/>
    <cellStyle name="Normal 2 2 2" xfId="16"/>
    <cellStyle name="Normal 2 2 2 2" xfId="54"/>
    <cellStyle name="Normal 2 2 2 3" xfId="164"/>
    <cellStyle name="Normal 2 2 2 3 2" xfId="319"/>
    <cellStyle name="Normal 2 2 3" xfId="95"/>
    <cellStyle name="Normal 2 2 3 2" xfId="115"/>
    <cellStyle name="Normal 2 2 3 2 2" xfId="155"/>
    <cellStyle name="Normal 2 2 3 2 2 2" xfId="310"/>
    <cellStyle name="Normal 2 2 3 2 3" xfId="270"/>
    <cellStyle name="Normal 2 2 3 3" xfId="135"/>
    <cellStyle name="Normal 2 2 3 3 2" xfId="290"/>
    <cellStyle name="Normal 2 2 3 4" xfId="250"/>
    <cellStyle name="Normal 2 2 4" xfId="105"/>
    <cellStyle name="Normal 2 2 4 2" xfId="145"/>
    <cellStyle name="Normal 2 2 4 2 2" xfId="300"/>
    <cellStyle name="Normal 2 2 4 3" xfId="260"/>
    <cellStyle name="Normal 2 2 5" xfId="125"/>
    <cellStyle name="Normal 2 2 5 2" xfId="280"/>
    <cellStyle name="Normal 2 2 6" xfId="240"/>
    <cellStyle name="Normal 2 3" xfId="17"/>
    <cellStyle name="Normal 2 3 2" xfId="22"/>
    <cellStyle name="Normal 2 3 2 2" xfId="99"/>
    <cellStyle name="Normal 2 3 2 2 2" xfId="119"/>
    <cellStyle name="Normal 2 3 2 2 2 2" xfId="159"/>
    <cellStyle name="Normal 2 3 2 2 2 2 2" xfId="314"/>
    <cellStyle name="Normal 2 3 2 2 2 3" xfId="274"/>
    <cellStyle name="Normal 2 3 2 2 3" xfId="139"/>
    <cellStyle name="Normal 2 3 2 2 3 2" xfId="294"/>
    <cellStyle name="Normal 2 3 2 2 4" xfId="254"/>
    <cellStyle name="Normal 2 3 2 3" xfId="109"/>
    <cellStyle name="Normal 2 3 2 3 2" xfId="149"/>
    <cellStyle name="Normal 2 3 2 3 2 2" xfId="304"/>
    <cellStyle name="Normal 2 3 2 3 3" xfId="264"/>
    <cellStyle name="Normal 2 3 2 4" xfId="129"/>
    <cellStyle name="Normal 2 3 2 4 2" xfId="284"/>
    <cellStyle name="Normal 2 3 2 5" xfId="244"/>
    <cellStyle name="Normal 2 3 3" xfId="97"/>
    <cellStyle name="Normal 2 3 3 2" xfId="117"/>
    <cellStyle name="Normal 2 3 3 2 2" xfId="157"/>
    <cellStyle name="Normal 2 3 3 2 2 2" xfId="312"/>
    <cellStyle name="Normal 2 3 3 2 3" xfId="272"/>
    <cellStyle name="Normal 2 3 3 3" xfId="137"/>
    <cellStyle name="Normal 2 3 3 3 2" xfId="292"/>
    <cellStyle name="Normal 2 3 3 4" xfId="252"/>
    <cellStyle name="Normal 2 3 4" xfId="107"/>
    <cellStyle name="Normal 2 3 4 2" xfId="147"/>
    <cellStyle name="Normal 2 3 4 2 2" xfId="302"/>
    <cellStyle name="Normal 2 3 4 3" xfId="262"/>
    <cellStyle name="Normal 2 3 5" xfId="127"/>
    <cellStyle name="Normal 2 3 5 2" xfId="282"/>
    <cellStyle name="Normal 2 3 6" xfId="242"/>
    <cellStyle name="Normal 2 4" xfId="21"/>
    <cellStyle name="Normal 2 4 2" xfId="98"/>
    <cellStyle name="Normal 2 4 2 2" xfId="118"/>
    <cellStyle name="Normal 2 4 2 2 2" xfId="158"/>
    <cellStyle name="Normal 2 4 2 2 2 2" xfId="313"/>
    <cellStyle name="Normal 2 4 2 2 3" xfId="273"/>
    <cellStyle name="Normal 2 4 2 3" xfId="138"/>
    <cellStyle name="Normal 2 4 2 3 2" xfId="293"/>
    <cellStyle name="Normal 2 4 2 4" xfId="253"/>
    <cellStyle name="Normal 2 4 3" xfId="108"/>
    <cellStyle name="Normal 2 4 3 2" xfId="148"/>
    <cellStyle name="Normal 2 4 3 2 2" xfId="303"/>
    <cellStyle name="Normal 2 4 3 3" xfId="263"/>
    <cellStyle name="Normal 2 4 4" xfId="128"/>
    <cellStyle name="Normal 2 4 4 2" xfId="283"/>
    <cellStyle name="Normal 2 4 5" xfId="243"/>
    <cellStyle name="Normal 2 5" xfId="13"/>
    <cellStyle name="Normal 2 5 2" xfId="96"/>
    <cellStyle name="Normal 2 5 2 2" xfId="116"/>
    <cellStyle name="Normal 2 5 2 2 2" xfId="156"/>
    <cellStyle name="Normal 2 5 2 2 2 2" xfId="311"/>
    <cellStyle name="Normal 2 5 2 2 3" xfId="271"/>
    <cellStyle name="Normal 2 5 2 3" xfId="136"/>
    <cellStyle name="Normal 2 5 2 3 2" xfId="291"/>
    <cellStyle name="Normal 2 5 2 4" xfId="251"/>
    <cellStyle name="Normal 2 5 3" xfId="106"/>
    <cellStyle name="Normal 2 5 3 2" xfId="146"/>
    <cellStyle name="Normal 2 5 3 2 2" xfId="301"/>
    <cellStyle name="Normal 2 5 3 3" xfId="261"/>
    <cellStyle name="Normal 2 5 4" xfId="126"/>
    <cellStyle name="Normal 2 5 4 2" xfId="281"/>
    <cellStyle name="Normal 2 5 5" xfId="241"/>
    <cellStyle name="Normal 2 6" xfId="92"/>
    <cellStyle name="Normal 2 6 2" xfId="112"/>
    <cellStyle name="Normal 2 6 2 2" xfId="152"/>
    <cellStyle name="Normal 2 6 2 2 2" xfId="307"/>
    <cellStyle name="Normal 2 6 2 3" xfId="267"/>
    <cellStyle name="Normal 2 6 3" xfId="132"/>
    <cellStyle name="Normal 2 6 3 2" xfId="287"/>
    <cellStyle name="Normal 2 6 4" xfId="247"/>
    <cellStyle name="Normal 2 7" xfId="102"/>
    <cellStyle name="Normal 2 7 2" xfId="142"/>
    <cellStyle name="Normal 2 7 2 2" xfId="297"/>
    <cellStyle name="Normal 2 7 3" xfId="257"/>
    <cellStyle name="Normal 2 8" xfId="122"/>
    <cellStyle name="Normal 2 8 2" xfId="277"/>
    <cellStyle name="Normal 2 9" xfId="170"/>
    <cellStyle name="Normal 2 9 2" xfId="322"/>
    <cellStyle name="Normal 3" xfId="4"/>
    <cellStyle name="Normal 4" xfId="5"/>
    <cellStyle name="Normal 5" xfId="6"/>
    <cellStyle name="Normal 5 2" xfId="32"/>
    <cellStyle name="Normal 5 2 2" xfId="100"/>
    <cellStyle name="Normal 5 2 2 2" xfId="120"/>
    <cellStyle name="Normal 5 2 2 2 2" xfId="160"/>
    <cellStyle name="Normal 5 2 2 2 2 2" xfId="315"/>
    <cellStyle name="Normal 5 2 2 2 3" xfId="275"/>
    <cellStyle name="Normal 5 2 2 3" xfId="140"/>
    <cellStyle name="Normal 5 2 2 3 2" xfId="295"/>
    <cellStyle name="Normal 5 2 2 4" xfId="255"/>
    <cellStyle name="Normal 5 2 3" xfId="110"/>
    <cellStyle name="Normal 5 2 3 2" xfId="150"/>
    <cellStyle name="Normal 5 2 3 2 2" xfId="305"/>
    <cellStyle name="Normal 5 2 3 3" xfId="265"/>
    <cellStyle name="Normal 5 2 4" xfId="130"/>
    <cellStyle name="Normal 5 2 4 2" xfId="285"/>
    <cellStyle name="Normal 5 2 5" xfId="245"/>
    <cellStyle name="Normal 5 3" xfId="18"/>
    <cellStyle name="Normal 5 3 2" xfId="55"/>
    <cellStyle name="Normal 5 3 3" xfId="165"/>
    <cellStyle name="Normal 5 4" xfId="93"/>
    <cellStyle name="Normal 5 4 2" xfId="113"/>
    <cellStyle name="Normal 5 4 2 2" xfId="153"/>
    <cellStyle name="Normal 5 4 2 2 2" xfId="308"/>
    <cellStyle name="Normal 5 4 2 3" xfId="268"/>
    <cellStyle name="Normal 5 4 3" xfId="133"/>
    <cellStyle name="Normal 5 4 3 2" xfId="288"/>
    <cellStyle name="Normal 5 4 4" xfId="248"/>
    <cellStyle name="Normal 5 5" xfId="103"/>
    <cellStyle name="Normal 5 5 2" xfId="143"/>
    <cellStyle name="Normal 5 5 2 2" xfId="298"/>
    <cellStyle name="Normal 5 5 3" xfId="258"/>
    <cellStyle name="Normal 5 6" xfId="123"/>
    <cellStyle name="Normal 5 6 2" xfId="278"/>
    <cellStyle name="Normal 5 7" xfId="238"/>
    <cellStyle name="Normal 6" xfId="11"/>
    <cellStyle name="Normal 6 2" xfId="24"/>
    <cellStyle name="Normal 6 2 2" xfId="176"/>
    <cellStyle name="Normal 6 2 2 2" xfId="182"/>
    <cellStyle name="Normal 6 2 2 2 2" xfId="200"/>
    <cellStyle name="Normal 6 2 2 2 2 2" xfId="233"/>
    <cellStyle name="Normal 6 2 2 2 3" xfId="213"/>
    <cellStyle name="Normal 6 2 2 3" xfId="188"/>
    <cellStyle name="Normal 6 2 2 3 2" xfId="220"/>
    <cellStyle name="Normal 6 2 2 4" xfId="194"/>
    <cellStyle name="Normal 6 2 2 4 2" xfId="226"/>
    <cellStyle name="Normal 6 2 2 5" xfId="206"/>
    <cellStyle name="Normal 6 2 3" xfId="179"/>
    <cellStyle name="Normal 6 2 3 2" xfId="197"/>
    <cellStyle name="Normal 6 2 3 2 2" xfId="230"/>
    <cellStyle name="Normal 6 2 3 3" xfId="210"/>
    <cellStyle name="Normal 6 2 4" xfId="185"/>
    <cellStyle name="Normal 6 2 4 2" xfId="217"/>
    <cellStyle name="Normal 6 2 5" xfId="191"/>
    <cellStyle name="Normal 6 2 5 2" xfId="223"/>
    <cellStyle name="Normal 6 2 6" xfId="203"/>
    <cellStyle name="Normal 6 2 7" xfId="172"/>
    <cellStyle name="Normal 6 3" xfId="19"/>
    <cellStyle name="Normal 6 3 2" xfId="56"/>
    <cellStyle name="Normal 6 3 2 2" xfId="199"/>
    <cellStyle name="Normal 6 3 2 2 2" xfId="232"/>
    <cellStyle name="Normal 6 3 2 3" xfId="212"/>
    <cellStyle name="Normal 6 3 2 4" xfId="181"/>
    <cellStyle name="Normal 6 3 3" xfId="166"/>
    <cellStyle name="Normal 6 3 3 2" xfId="219"/>
    <cellStyle name="Normal 6 3 3 3" xfId="187"/>
    <cellStyle name="Normal 6 3 4" xfId="193"/>
    <cellStyle name="Normal 6 3 4 2" xfId="225"/>
    <cellStyle name="Normal 6 3 5" xfId="205"/>
    <cellStyle name="Normal 6 3 6" xfId="175"/>
    <cellStyle name="Normal 6 4" xfId="57"/>
    <cellStyle name="Normal 6 4 2" xfId="196"/>
    <cellStyle name="Normal 6 4 2 2" xfId="229"/>
    <cellStyle name="Normal 6 4 3" xfId="209"/>
    <cellStyle name="Normal 6 4 4" xfId="178"/>
    <cellStyle name="Normal 6 5" xfId="184"/>
    <cellStyle name="Normal 6 5 2" xfId="216"/>
    <cellStyle name="Normal 6 6" xfId="190"/>
    <cellStyle name="Normal 6 6 2" xfId="222"/>
    <cellStyle name="Normal 6 7" xfId="202"/>
    <cellStyle name="Normal 6 8" xfId="171"/>
    <cellStyle name="Normal 7" xfId="20"/>
    <cellStyle name="Normal 7 2" xfId="25"/>
    <cellStyle name="Normal 7 2 2" xfId="29"/>
    <cellStyle name="Normal 7 2 2 2" xfId="58"/>
    <cellStyle name="Normal 7 2 2 2 2" xfId="59"/>
    <cellStyle name="Normal 7 2 2 3" xfId="60"/>
    <cellStyle name="Normal 7 2 2 3 2" xfId="61"/>
    <cellStyle name="Normal 7 2 2 4" xfId="62"/>
    <cellStyle name="Normal 7 2 3" xfId="63"/>
    <cellStyle name="Normal 7 2 3 2" xfId="64"/>
    <cellStyle name="Normal 7 2 4" xfId="65"/>
    <cellStyle name="Normal 7 2 4 2" xfId="66"/>
    <cellStyle name="Normal 7 2 5" xfId="67"/>
    <cellStyle name="Normal 7 3" xfId="27"/>
    <cellStyle name="Normal 7 3 2" xfId="68"/>
    <cellStyle name="Normal 7 3 2 2" xfId="69"/>
    <cellStyle name="Normal 7 3 3" xfId="70"/>
    <cellStyle name="Normal 7 4" xfId="35"/>
    <cellStyle name="Normal 7 4 2" xfId="71"/>
    <cellStyle name="Normal 7 4 2 2" xfId="72"/>
    <cellStyle name="Normal 7 4 3" xfId="167"/>
    <cellStyle name="Normal 7 4 3 2" xfId="320"/>
    <cellStyle name="Normal 7 5" xfId="73"/>
    <cellStyle name="Normal 7 5 2" xfId="74"/>
    <cellStyle name="Normal 7 6" xfId="75"/>
    <cellStyle name="Normal 7 7" xfId="173"/>
    <cellStyle name="Normal 7 7 2" xfId="323"/>
    <cellStyle name="Normal 8" xfId="23"/>
    <cellStyle name="Normal 8 2" xfId="28"/>
    <cellStyle name="Normal 8 2 2" xfId="76"/>
    <cellStyle name="Normal 8 2 2 2" xfId="77"/>
    <cellStyle name="Normal 8 2 2 2 2" xfId="234"/>
    <cellStyle name="Normal 8 2 2 3" xfId="214"/>
    <cellStyle name="Normal 8 2 3" xfId="78"/>
    <cellStyle name="Normal 8 2 3 2" xfId="79"/>
    <cellStyle name="Normal 8 2 4" xfId="80"/>
    <cellStyle name="Normal 8 2 4 2" xfId="227"/>
    <cellStyle name="Normal 8 2 5" xfId="207"/>
    <cellStyle name="Normal 8 3" xfId="30"/>
    <cellStyle name="Normal 8 3 2" xfId="81"/>
    <cellStyle name="Normal 8 3 2 2" xfId="82"/>
    <cellStyle name="Normal 8 3 3" xfId="83"/>
    <cellStyle name="Normal 8 4" xfId="84"/>
    <cellStyle name="Normal 8 4 2" xfId="85"/>
    <cellStyle name="Normal 8 5" xfId="86"/>
    <cellStyle name="Normal 8 5 2" xfId="87"/>
    <cellStyle name="Normal 8 6" xfId="88"/>
    <cellStyle name="Normal 9" xfId="26"/>
    <cellStyle name="Normal 9 2" xfId="89"/>
    <cellStyle name="Normal 9 2 2" xfId="90"/>
    <cellStyle name="Normal 9 3" xfId="91"/>
    <cellStyle name="Pourcentage 2" xfId="7"/>
    <cellStyle name="Pourcentage 2 2" xfId="33"/>
    <cellStyle name="Pourcentage 2 2 2" xfId="101"/>
    <cellStyle name="Pourcentage 2 2 2 2" xfId="121"/>
    <cellStyle name="Pourcentage 2 2 2 2 2" xfId="161"/>
    <cellStyle name="Pourcentage 2 2 2 2 2 2" xfId="316"/>
    <cellStyle name="Pourcentage 2 2 2 2 3" xfId="276"/>
    <cellStyle name="Pourcentage 2 2 2 3" xfId="141"/>
    <cellStyle name="Pourcentage 2 2 2 3 2" xfId="296"/>
    <cellStyle name="Pourcentage 2 2 2 4" xfId="256"/>
    <cellStyle name="Pourcentage 2 2 3" xfId="111"/>
    <cellStyle name="Pourcentage 2 2 3 2" xfId="151"/>
    <cellStyle name="Pourcentage 2 2 3 2 2" xfId="306"/>
    <cellStyle name="Pourcentage 2 2 3 3" xfId="266"/>
    <cellStyle name="Pourcentage 2 2 4" xfId="131"/>
    <cellStyle name="Pourcentage 2 2 4 2" xfId="286"/>
    <cellStyle name="Pourcentage 2 2 5" xfId="246"/>
    <cellStyle name="Pourcentage 2 3" xfId="94"/>
    <cellStyle name="Pourcentage 2 3 2" xfId="114"/>
    <cellStyle name="Pourcentage 2 3 2 2" xfId="154"/>
    <cellStyle name="Pourcentage 2 3 2 2 2" xfId="309"/>
    <cellStyle name="Pourcentage 2 3 2 3" xfId="269"/>
    <cellStyle name="Pourcentage 2 3 3" xfId="134"/>
    <cellStyle name="Pourcentage 2 3 3 2" xfId="289"/>
    <cellStyle name="Pourcentage 2 3 4" xfId="249"/>
    <cellStyle name="Pourcentage 2 4" xfId="104"/>
    <cellStyle name="Pourcentage 2 4 2" xfId="144"/>
    <cellStyle name="Pourcentage 2 4 2 2" xfId="299"/>
    <cellStyle name="Pourcentage 2 4 3" xfId="259"/>
    <cellStyle name="Pourcentage 2 5" xfId="124"/>
    <cellStyle name="Pourcentage 2 5 2" xfId="279"/>
    <cellStyle name="Pourcentage 2 6" xfId="239"/>
    <cellStyle name="Style 1" xfId="8"/>
    <cellStyle name="Style 2" xfId="9"/>
  </cellStyles>
  <dxfs count="22">
    <dxf>
      <border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</dxf>
    <dxf>
      <border>
        <left style="dotted">
          <color theme="8" tint="-0.24994659260841701"/>
        </left>
        <right style="dotted">
          <color theme="8" tint="-0.24994659260841701"/>
        </right>
        <top style="dotted">
          <color theme="8" tint="-0.24994659260841701"/>
        </top>
        <bottom style="dotted">
          <color theme="8" tint="-0.24994659260841701"/>
        </bottom>
        <vertical/>
        <horizontal/>
      </border>
    </dxf>
    <dxf>
      <font>
        <color theme="0"/>
      </font>
    </dxf>
    <dxf>
      <font>
        <color rgb="FFFFC000"/>
      </font>
      <fill>
        <patternFill>
          <bgColor rgb="FFFFC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rgb="FFA86ED4"/>
        <name val="Calibri"/>
        <scheme val="none"/>
      </font>
      <numFmt numFmtId="0" formatCode="General"/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A86ED4"/>
        <name val="Calibri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numFmt numFmtId="168" formatCode="h:mm;@"/>
      <alignment horizontal="center" vertical="center" textRotation="0" wrapText="0" indent="0" justifyLastLine="0" shrinkToFit="0" readingOrder="0"/>
      <protection locked="0" hidden="0"/>
    </dxf>
    <dxf>
      <numFmt numFmtId="168" formatCode="h:mm;@"/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69" formatCode="m/d/yyyy"/>
      <alignment horizontal="center" vertical="center" textRotation="0" wrapText="0" indent="0" justifyLastLine="0" shrinkToFit="0" readingOrder="0"/>
      <protection locked="0" hidden="0"/>
    </dxf>
    <dxf>
      <alignment vertical="center" textRotation="0" wrapText="0" indent="0" justifyLastLine="0" shrinkToFit="0" readingOrder="0"/>
      <protection locked="0" hidden="0"/>
    </dxf>
    <dxf>
      <font>
        <b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A86ED4"/>
      <color rgb="FFECF5E7"/>
      <color rgb="FFFFFFCC"/>
      <color rgb="FFFFAFCA"/>
      <color rgb="FFFFFF99"/>
      <color rgb="FFE26B0A"/>
      <color rgb="FFEEB500"/>
      <color rgb="FF4A5C26"/>
      <color rgb="FF456A2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hyperlink" Target="#Listes!A1"/><Relationship Id="rId6" Type="http://schemas.openxmlformats.org/officeDocument/2006/relationships/image" Target="../media/image5.png"/><Relationship Id="rId5" Type="http://schemas.openxmlformats.org/officeDocument/2006/relationships/hyperlink" Target="#AIDE!A1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#Garde!G7"/><Relationship Id="rId1" Type="http://schemas.openxmlformats.org/officeDocument/2006/relationships/image" Target="../media/image8.png"/><Relationship Id="rId4" Type="http://schemas.openxmlformats.org/officeDocument/2006/relationships/hyperlink" Target="https://www.joursouvres.fr/joursouvres_joursferies_2020.htm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#Garde!G7"/><Relationship Id="rId1" Type="http://schemas.openxmlformats.org/officeDocument/2006/relationships/image" Target="../media/image9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G"/><Relationship Id="rId13" Type="http://schemas.openxmlformats.org/officeDocument/2006/relationships/image" Target="../media/image19.JPG"/><Relationship Id="rId3" Type="http://schemas.openxmlformats.org/officeDocument/2006/relationships/image" Target="../media/image6.png"/><Relationship Id="rId7" Type="http://schemas.openxmlformats.org/officeDocument/2006/relationships/image" Target="../media/image13.JPG"/><Relationship Id="rId12" Type="http://schemas.openxmlformats.org/officeDocument/2006/relationships/image" Target="../media/image18.JPG"/><Relationship Id="rId2" Type="http://schemas.openxmlformats.org/officeDocument/2006/relationships/hyperlink" Target="#Garde!A1"/><Relationship Id="rId16" Type="http://schemas.openxmlformats.org/officeDocument/2006/relationships/image" Target="../media/image22.JPG"/><Relationship Id="rId1" Type="http://schemas.openxmlformats.org/officeDocument/2006/relationships/image" Target="../media/image10.JPG"/><Relationship Id="rId6" Type="http://schemas.openxmlformats.org/officeDocument/2006/relationships/image" Target="../media/image12.JPG"/><Relationship Id="rId11" Type="http://schemas.openxmlformats.org/officeDocument/2006/relationships/image" Target="../media/image17.JPG"/><Relationship Id="rId5" Type="http://schemas.openxmlformats.org/officeDocument/2006/relationships/image" Target="../media/image11.png"/><Relationship Id="rId15" Type="http://schemas.openxmlformats.org/officeDocument/2006/relationships/image" Target="../media/image21.JPG"/><Relationship Id="rId10" Type="http://schemas.openxmlformats.org/officeDocument/2006/relationships/image" Target="../media/image16.JPG"/><Relationship Id="rId4" Type="http://schemas.openxmlformats.org/officeDocument/2006/relationships/hyperlink" Target="#AIDE!A2"/><Relationship Id="rId9" Type="http://schemas.openxmlformats.org/officeDocument/2006/relationships/image" Target="../media/image15.JPG"/><Relationship Id="rId14" Type="http://schemas.openxmlformats.org/officeDocument/2006/relationships/image" Target="../media/image20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7" Type="http://schemas.openxmlformats.org/officeDocument/2006/relationships/image" Target="../media/image27.png"/><Relationship Id="rId2" Type="http://schemas.openxmlformats.org/officeDocument/2006/relationships/image" Target="../media/image23.png"/><Relationship Id="rId1" Type="http://schemas.openxmlformats.org/officeDocument/2006/relationships/image" Target="../media/image6.png"/><Relationship Id="rId6" Type="http://schemas.openxmlformats.org/officeDocument/2006/relationships/image" Target="../media/image26.png"/><Relationship Id="rId5" Type="http://schemas.openxmlformats.org/officeDocument/2006/relationships/image" Target="../media/image25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4</xdr:row>
      <xdr:rowOff>95250</xdr:rowOff>
    </xdr:from>
    <xdr:to>
      <xdr:col>16</xdr:col>
      <xdr:colOff>428625</xdr:colOff>
      <xdr:row>4</xdr:row>
      <xdr:rowOff>361950</xdr:rowOff>
    </xdr:to>
    <xdr:sp macro="[0]!RetourAtelier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4678026" y="981075"/>
          <a:ext cx="4286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297000</xdr:colOff>
      <xdr:row>15</xdr:row>
      <xdr:rowOff>82800</xdr:rowOff>
    </xdr:to>
    <xdr:sp macro="" textlink="">
      <xdr:nvSpPr>
        <xdr:cNvPr id="7" name="Rectangle : coins arrondis 1">
          <a:hlinkClick xmlns:r="http://schemas.openxmlformats.org/officeDocument/2006/relationships" r:id="rId1" tooltip="Listes déroulantes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71500" y="2762250"/>
          <a:ext cx="1440000" cy="540000"/>
        </a:xfrm>
        <a:prstGeom prst="roundRect">
          <a:avLst/>
        </a:prstGeom>
        <a:solidFill>
          <a:schemeClr val="bg1">
            <a:lumMod val="95000"/>
          </a:schemeClr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bg2">
                  <a:lumMod val="75000"/>
                </a:schemeClr>
              </a:solidFill>
            </a:rPr>
            <a:t>Listes</a:t>
          </a:r>
        </a:p>
      </xdr:txBody>
    </xdr:sp>
    <xdr:clientData fLocksWithSheet="0"/>
  </xdr:twoCellAnchor>
  <xdr:twoCellAnchor editAs="oneCell">
    <xdr:from>
      <xdr:col>2</xdr:col>
      <xdr:colOff>0</xdr:colOff>
      <xdr:row>8</xdr:row>
      <xdr:rowOff>0</xdr:rowOff>
    </xdr:from>
    <xdr:to>
      <xdr:col>4</xdr:col>
      <xdr:colOff>297000</xdr:colOff>
      <xdr:row>10</xdr:row>
      <xdr:rowOff>159000</xdr:rowOff>
    </xdr:to>
    <xdr:sp macro="[0]!Ouvrir_Base" textlink="">
      <xdr:nvSpPr>
        <xdr:cNvPr id="8" name="Rectangle : coins arrondis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71500" y="1876425"/>
          <a:ext cx="1440000" cy="540000"/>
        </a:xfrm>
        <a:prstGeom prst="roundRect">
          <a:avLst/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rgbClr val="0070C0"/>
              </a:solidFill>
            </a:rPr>
            <a:t>BASE           </a:t>
          </a:r>
        </a:p>
      </xdr:txBody>
    </xdr:sp>
    <xdr:clientData fLocksWithSheet="0"/>
  </xdr:twoCellAnchor>
  <xdr:twoCellAnchor>
    <xdr:from>
      <xdr:col>14</xdr:col>
      <xdr:colOff>209550</xdr:colOff>
      <xdr:row>0</xdr:row>
      <xdr:rowOff>66675</xdr:rowOff>
    </xdr:from>
    <xdr:to>
      <xdr:col>15</xdr:col>
      <xdr:colOff>66675</xdr:colOff>
      <xdr:row>1</xdr:row>
      <xdr:rowOff>57150</xdr:rowOff>
    </xdr:to>
    <xdr:sp macro="[0]!RetourAtelier" textlink="">
      <xdr:nvSpPr>
        <xdr:cNvPr id="3" name="Rectangle 2"/>
        <xdr:cNvSpPr/>
      </xdr:nvSpPr>
      <xdr:spPr>
        <a:xfrm>
          <a:off x="11287125" y="66675"/>
          <a:ext cx="4286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4</xdr:col>
      <xdr:colOff>571499</xdr:colOff>
      <xdr:row>8</xdr:row>
      <xdr:rowOff>0</xdr:rowOff>
    </xdr:from>
    <xdr:to>
      <xdr:col>7</xdr:col>
      <xdr:colOff>828674</xdr:colOff>
      <xdr:row>10</xdr:row>
      <xdr:rowOff>159000</xdr:rowOff>
    </xdr:to>
    <xdr:sp macro="[0]!Lancer_Creation2" textlink="">
      <xdr:nvSpPr>
        <xdr:cNvPr id="11" name="Rectangle : coins arrondis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285999" y="1876425"/>
          <a:ext cx="3324225" cy="540000"/>
        </a:xfrm>
        <a:prstGeom prst="roundRect">
          <a:avLst/>
        </a:prstGeom>
        <a:solidFill>
          <a:srgbClr val="FFFF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rgbClr val="FF0000"/>
              </a:solidFill>
            </a:rPr>
            <a:t>Enregistrement</a:t>
          </a:r>
        </a:p>
      </xdr:txBody>
    </xdr:sp>
    <xdr:clientData fLocksWithSheet="0"/>
  </xdr:twoCellAnchor>
  <xdr:twoCellAnchor editAs="oneCell">
    <xdr:from>
      <xdr:col>9</xdr:col>
      <xdr:colOff>0</xdr:colOff>
      <xdr:row>6</xdr:row>
      <xdr:rowOff>19051</xdr:rowOff>
    </xdr:from>
    <xdr:to>
      <xdr:col>10</xdr:col>
      <xdr:colOff>619125</xdr:colOff>
      <xdr:row>12</xdr:row>
      <xdr:rowOff>0</xdr:rowOff>
    </xdr:to>
    <xdr:grpSp>
      <xdr:nvGrpSpPr>
        <xdr:cNvPr id="12" name="Groupe 11"/>
        <xdr:cNvGrpSpPr/>
      </xdr:nvGrpSpPr>
      <xdr:grpSpPr>
        <a:xfrm>
          <a:off x="7124700" y="1781176"/>
          <a:ext cx="1333500" cy="1247774"/>
          <a:chOff x="6343650" y="1457325"/>
          <a:chExt cx="1333500" cy="1181100"/>
        </a:xfrm>
      </xdr:grpSpPr>
      <xdr:pic macro="[0]!Module_0_Formulaires.Calendrier">
        <xdr:nvPicPr>
          <xdr:cNvPr id="2" name="Image 1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9376" y="1495426"/>
            <a:ext cx="1142999" cy="1142999"/>
          </a:xfrm>
          <a:prstGeom prst="rect">
            <a:avLst/>
          </a:prstGeom>
        </xdr:spPr>
      </xdr:pic>
      <xdr:sp macro="[0]!Module_0_Formulaires.Calendrier" textlink="">
        <xdr:nvSpPr>
          <xdr:cNvPr id="5" name="ZoneTexte 4"/>
          <xdr:cNvSpPr txBox="1"/>
        </xdr:nvSpPr>
        <xdr:spPr>
          <a:xfrm>
            <a:off x="6343650" y="1390651"/>
            <a:ext cx="1333500" cy="120015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100"/>
              <a:t>Voir le calendrier</a:t>
            </a:r>
          </a:p>
        </xdr:txBody>
      </xdr:sp>
    </xdr:grpSp>
    <xdr:clientData fLocksWithSheet="0"/>
  </xdr:twoCellAnchor>
  <xdr:twoCellAnchor editAs="oneCell">
    <xdr:from>
      <xdr:col>3</xdr:col>
      <xdr:colOff>0</xdr:colOff>
      <xdr:row>191</xdr:row>
      <xdr:rowOff>0</xdr:rowOff>
    </xdr:from>
    <xdr:to>
      <xdr:col>3</xdr:col>
      <xdr:colOff>409575</xdr:colOff>
      <xdr:row>193</xdr:row>
      <xdr:rowOff>28575</xdr:rowOff>
    </xdr:to>
    <xdr:pic macro="[0]!affichage_normal">
      <xdr:nvPicPr>
        <xdr:cNvPr id="19" name="Image 18" descr="C:\Users\ebarraud\AppData\Local\Microsoft\Windows\Temporary Internet Files\IE\E1EXQUFP\check-24849_960_720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7947600"/>
          <a:ext cx="4095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477000</xdr:colOff>
      <xdr:row>3</xdr:row>
      <xdr:rowOff>209550</xdr:rowOff>
    </xdr:to>
    <xdr:sp macro="" textlink="">
      <xdr:nvSpPr>
        <xdr:cNvPr id="10" name="ZoneTexte 9"/>
        <xdr:cNvSpPr txBox="1"/>
      </xdr:nvSpPr>
      <xdr:spPr>
        <a:xfrm>
          <a:off x="381000" y="247650"/>
          <a:ext cx="162000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accent2">
                  <a:lumMod val="75000"/>
                </a:schemeClr>
              </a:solidFill>
            </a:rPr>
            <a:t>LOGO</a:t>
          </a:r>
        </a:p>
      </xdr:txBody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14</xdr:col>
      <xdr:colOff>152400</xdr:colOff>
      <xdr:row>28</xdr:row>
      <xdr:rowOff>225675</xdr:rowOff>
    </xdr:to>
    <xdr:sp macro="[0]!Close_save" textlink="">
      <xdr:nvSpPr>
        <xdr:cNvPr id="13" name="Rectangle : coins arrondis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667000" y="6353175"/>
          <a:ext cx="8562975" cy="540000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QUITTER L'APPLICATION</a:t>
          </a:r>
        </a:p>
      </xdr:txBody>
    </xdr:sp>
    <xdr:clientData fLocksWithSheet="0"/>
  </xdr:twoCellAnchor>
  <xdr:twoCellAnchor editAs="oneCell">
    <xdr:from>
      <xdr:col>15</xdr:col>
      <xdr:colOff>285750</xdr:colOff>
      <xdr:row>19</xdr:row>
      <xdr:rowOff>38100</xdr:rowOff>
    </xdr:from>
    <xdr:to>
      <xdr:col>15</xdr:col>
      <xdr:colOff>514350</xdr:colOff>
      <xdr:row>20</xdr:row>
      <xdr:rowOff>38100</xdr:rowOff>
    </xdr:to>
    <xdr:pic macro="[0]!affichage_normal">
      <xdr:nvPicPr>
        <xdr:cNvPr id="14" name="Image 13" descr="C:\Users\ebarraud\AppData\Local\Microsoft\Windows\Temporary Internet Files\IE\E1EXQUFP\check-24849_960_720[1]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825" y="456247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77409</xdr:colOff>
      <xdr:row>14</xdr:row>
      <xdr:rowOff>152400</xdr:rowOff>
    </xdr:from>
    <xdr:to>
      <xdr:col>16</xdr:col>
      <xdr:colOff>95250</xdr:colOff>
      <xdr:row>17</xdr:row>
      <xdr:rowOff>7875</xdr:rowOff>
    </xdr:to>
    <xdr:pic>
      <xdr:nvPicPr>
        <xdr:cNvPr id="15" name="Image 2">
          <a:hlinkClick xmlns:r="http://schemas.openxmlformats.org/officeDocument/2006/relationships" r:id="rId5" tooltip="Mode d'emploi - Aide"/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84" y="3533775"/>
          <a:ext cx="589341" cy="541275"/>
        </a:xfrm>
        <a:prstGeom prst="rect">
          <a:avLst/>
        </a:prstGeom>
      </xdr:spPr>
    </xdr:pic>
    <xdr:clientData/>
  </xdr:twoCellAnchor>
  <xdr:twoCellAnchor>
    <xdr:from>
      <xdr:col>13</xdr:col>
      <xdr:colOff>571499</xdr:colOff>
      <xdr:row>16</xdr:row>
      <xdr:rowOff>171449</xdr:rowOff>
    </xdr:from>
    <xdr:to>
      <xdr:col>17</xdr:col>
      <xdr:colOff>9524</xdr:colOff>
      <xdr:row>19</xdr:row>
      <xdr:rowOff>76200</xdr:rowOff>
    </xdr:to>
    <xdr:sp macro="" textlink="">
      <xdr:nvSpPr>
        <xdr:cNvPr id="4" name="ZoneTexte 3"/>
        <xdr:cNvSpPr txBox="1"/>
      </xdr:nvSpPr>
      <xdr:spPr>
        <a:xfrm>
          <a:off x="11077574" y="4010024"/>
          <a:ext cx="1914525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000">
              <a:solidFill>
                <a:srgbClr val="0070C0"/>
              </a:solidFill>
            </a:rPr>
            <a:t>Page d'Aide</a:t>
          </a:r>
        </a:p>
        <a:p>
          <a:pPr algn="ctr"/>
          <a:r>
            <a:rPr lang="fr-FR" sz="1000">
              <a:solidFill>
                <a:srgbClr val="0070C0"/>
              </a:solidFill>
            </a:rPr>
            <a:t>[ Cliquer sur le bouton vert pour désactiver le plien écran ]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0</xdr:rowOff>
    </xdr:from>
    <xdr:to>
      <xdr:col>1</xdr:col>
      <xdr:colOff>1193491</xdr:colOff>
      <xdr:row>0</xdr:row>
      <xdr:rowOff>469623</xdr:rowOff>
    </xdr:to>
    <xdr:pic macro="[0]!Garde"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23850" y="0"/>
          <a:ext cx="869641" cy="469623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247650</xdr:colOff>
      <xdr:row>0</xdr:row>
      <xdr:rowOff>66676</xdr:rowOff>
    </xdr:from>
    <xdr:to>
      <xdr:col>14</xdr:col>
      <xdr:colOff>200025</xdr:colOff>
      <xdr:row>1</xdr:row>
      <xdr:rowOff>457200</xdr:rowOff>
    </xdr:to>
    <xdr:sp macro="" textlink="">
      <xdr:nvSpPr>
        <xdr:cNvPr id="6" name="ZoneTexte 5"/>
        <xdr:cNvSpPr txBox="1"/>
      </xdr:nvSpPr>
      <xdr:spPr>
        <a:xfrm>
          <a:off x="9305925" y="66676"/>
          <a:ext cx="3762375" cy="89534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 cmpd="sng">
          <a:solidFill>
            <a:srgbClr val="0070C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rgbClr val="FF0000"/>
              </a:solidFill>
            </a:rPr>
            <a:t>Supprimer </a:t>
          </a:r>
          <a:r>
            <a:rPr lang="fr-FR" sz="1100" b="1" baseline="0">
              <a:solidFill>
                <a:srgbClr val="FF0000"/>
              </a:solidFill>
            </a:rPr>
            <a:t> une </a:t>
          </a:r>
          <a:r>
            <a:rPr lang="fr-FR" sz="1100" b="1">
              <a:solidFill>
                <a:srgbClr val="FF0000"/>
              </a:solidFill>
            </a:rPr>
            <a:t>ligne de</a:t>
          </a:r>
          <a:r>
            <a:rPr lang="fr-FR" sz="1100" b="1" baseline="0">
              <a:solidFill>
                <a:srgbClr val="FF0000"/>
              </a:solidFill>
            </a:rPr>
            <a:t> la Base</a:t>
          </a:r>
        </a:p>
        <a:p>
          <a:pPr algn="l"/>
          <a:r>
            <a:rPr lang="fr-FR" sz="1100" baseline="0">
              <a:solidFill>
                <a:srgbClr val="0070C0"/>
              </a:solidFill>
            </a:rPr>
            <a:t>-Sélectionner la cellule concernée dans la colonne "</a:t>
          </a:r>
          <a:r>
            <a:rPr lang="fr-FR" sz="1100" baseline="0">
              <a:solidFill>
                <a:srgbClr val="FF0000"/>
              </a:solidFill>
            </a:rPr>
            <a:t>Véhicule</a:t>
          </a:r>
          <a:r>
            <a:rPr lang="fr-FR" sz="1100" baseline="0">
              <a:solidFill>
                <a:srgbClr val="0070C0"/>
              </a:solidFill>
            </a:rPr>
            <a:t>"</a:t>
          </a:r>
        </a:p>
        <a:p>
          <a:pPr algn="l"/>
          <a:r>
            <a:rPr lang="fr-FR" sz="1100" baseline="0">
              <a:solidFill>
                <a:srgbClr val="0070C0"/>
              </a:solidFill>
            </a:rPr>
            <a:t>-Cliquer sur le bouton vert    </a:t>
          </a:r>
        </a:p>
        <a:p>
          <a:pPr algn="ctr"/>
          <a:endParaRPr lang="fr-FR" sz="1100" baseline="0">
            <a:solidFill>
              <a:srgbClr val="0070C0"/>
            </a:solidFill>
          </a:endParaRPr>
        </a:p>
      </xdr:txBody>
    </xdr:sp>
    <xdr:clientData fLocksWithSheet="0"/>
  </xdr:twoCellAnchor>
  <xdr:twoCellAnchor editAs="oneCell">
    <xdr:from>
      <xdr:col>12</xdr:col>
      <xdr:colOff>523875</xdr:colOff>
      <xdr:row>1</xdr:row>
      <xdr:rowOff>66675</xdr:rowOff>
    </xdr:from>
    <xdr:to>
      <xdr:col>13</xdr:col>
      <xdr:colOff>66675</xdr:colOff>
      <xdr:row>1</xdr:row>
      <xdr:rowOff>371475</xdr:rowOff>
    </xdr:to>
    <xdr:pic macro="[0]!Supprimer_ligne">
      <xdr:nvPicPr>
        <xdr:cNvPr id="9" name="Image 8" descr="C:\Users\ebarraud\AppData\Local\Microsoft\Windows\Temporary Internet Files\IE\E1EXQUFP\check-24849_960_72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815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1743075</xdr:colOff>
      <xdr:row>0</xdr:row>
      <xdr:rowOff>76200</xdr:rowOff>
    </xdr:from>
    <xdr:to>
      <xdr:col>1</xdr:col>
      <xdr:colOff>2047875</xdr:colOff>
      <xdr:row>0</xdr:row>
      <xdr:rowOff>381000</xdr:rowOff>
    </xdr:to>
    <xdr:pic macro="[0]!Tri_Liste_agents"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2505075" y="76200"/>
          <a:ext cx="304800" cy="304800"/>
        </a:xfrm>
        <a:prstGeom prst="rect">
          <a:avLst/>
        </a:prstGeom>
      </xdr:spPr>
    </xdr:pic>
    <xdr:clientData fLocksWithSheet="0"/>
  </xdr:twoCellAnchor>
  <xdr:twoCellAnchor editAs="oneCell">
    <xdr:from>
      <xdr:col>0</xdr:col>
      <xdr:colOff>171450</xdr:colOff>
      <xdr:row>0</xdr:row>
      <xdr:rowOff>9525</xdr:rowOff>
    </xdr:from>
    <xdr:to>
      <xdr:col>0</xdr:col>
      <xdr:colOff>1041091</xdr:colOff>
      <xdr:row>0</xdr:row>
      <xdr:rowOff>479148</xdr:rowOff>
    </xdr:to>
    <xdr:pic>
      <xdr:nvPicPr>
        <xdr:cNvPr id="4" name="Image 3">
          <a:hlinkClick xmlns:r="http://schemas.openxmlformats.org/officeDocument/2006/relationships" r:id="rId2" tooltip="RETOUR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71450" y="9525"/>
          <a:ext cx="869641" cy="469623"/>
        </a:xfrm>
        <a:prstGeom prst="rect">
          <a:avLst/>
        </a:prstGeom>
      </xdr:spPr>
    </xdr:pic>
    <xdr:clientData fLocksWithSheet="0"/>
  </xdr:twoCellAnchor>
  <xdr:twoCellAnchor>
    <xdr:from>
      <xdr:col>12</xdr:col>
      <xdr:colOff>123825</xdr:colOff>
      <xdr:row>0</xdr:row>
      <xdr:rowOff>76200</xdr:rowOff>
    </xdr:from>
    <xdr:to>
      <xdr:col>14</xdr:col>
      <xdr:colOff>399825</xdr:colOff>
      <xdr:row>0</xdr:row>
      <xdr:rowOff>436200</xdr:rowOff>
    </xdr:to>
    <xdr:sp macro="" textlink="">
      <xdr:nvSpPr>
        <xdr:cNvPr id="3" name="Rectangle à coins arrondis 2">
          <a:hlinkClick xmlns:r="http://schemas.openxmlformats.org/officeDocument/2006/relationships" r:id="rId4" tooltip="Lien vers site joursouvres.fr"/>
        </xdr:cNvPr>
        <xdr:cNvSpPr/>
      </xdr:nvSpPr>
      <xdr:spPr>
        <a:xfrm>
          <a:off x="10763250" y="76200"/>
          <a:ext cx="1800000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rgbClr val="FFFF00"/>
              </a:solidFill>
            </a:rPr>
            <a:t>Rechercher jours fériés</a:t>
          </a:r>
        </a:p>
      </xdr:txBody>
    </xdr:sp>
    <xdr:clientData/>
  </xdr:twoCellAnchor>
  <xdr:twoCellAnchor>
    <xdr:from>
      <xdr:col>1</xdr:col>
      <xdr:colOff>1619250</xdr:colOff>
      <xdr:row>0</xdr:row>
      <xdr:rowOff>28575</xdr:rowOff>
    </xdr:from>
    <xdr:to>
      <xdr:col>1</xdr:col>
      <xdr:colOff>2143125</xdr:colOff>
      <xdr:row>0</xdr:row>
      <xdr:rowOff>466725</xdr:rowOff>
    </xdr:to>
    <xdr:sp macro="" textlink="">
      <xdr:nvSpPr>
        <xdr:cNvPr id="6" name="Ellipse 5"/>
        <xdr:cNvSpPr/>
      </xdr:nvSpPr>
      <xdr:spPr>
        <a:xfrm>
          <a:off x="3000375" y="28575"/>
          <a:ext cx="523875" cy="4381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2066405</xdr:colOff>
      <xdr:row>0</xdr:row>
      <xdr:rowOff>402559</xdr:rowOff>
    </xdr:from>
    <xdr:to>
      <xdr:col>7</xdr:col>
      <xdr:colOff>542926</xdr:colOff>
      <xdr:row>25</xdr:row>
      <xdr:rowOff>123826</xdr:rowOff>
    </xdr:to>
    <xdr:cxnSp macro="">
      <xdr:nvCxnSpPr>
        <xdr:cNvPr id="8" name="Connecteur droit avec flèche 7"/>
        <xdr:cNvCxnSpPr/>
      </xdr:nvCxnSpPr>
      <xdr:spPr>
        <a:xfrm flipH="1" flipV="1">
          <a:off x="3447530" y="402559"/>
          <a:ext cx="4334396" cy="6169692"/>
        </a:xfrm>
        <a:prstGeom prst="straightConnector1">
          <a:avLst/>
        </a:prstGeom>
        <a:ln w="12700"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228599</xdr:rowOff>
    </xdr:from>
    <xdr:to>
      <xdr:col>0</xdr:col>
      <xdr:colOff>421350</xdr:colOff>
      <xdr:row>18</xdr:row>
      <xdr:rowOff>113699</xdr:rowOff>
    </xdr:to>
    <xdr:grpSp>
      <xdr:nvGrpSpPr>
        <xdr:cNvPr id="32" name="Groupe 31"/>
        <xdr:cNvGrpSpPr/>
      </xdr:nvGrpSpPr>
      <xdr:grpSpPr>
        <a:xfrm>
          <a:off x="133350" y="742949"/>
          <a:ext cx="288000" cy="3561750"/>
          <a:chOff x="133350" y="419099"/>
          <a:chExt cx="288000" cy="3276000"/>
        </a:xfrm>
      </xdr:grpSpPr>
      <xdr:cxnSp macro="">
        <xdr:nvCxnSpPr>
          <xdr:cNvPr id="21" name="Connecteur droit 20"/>
          <xdr:cNvCxnSpPr/>
        </xdr:nvCxnSpPr>
        <xdr:spPr>
          <a:xfrm>
            <a:off x="133350" y="419100"/>
            <a:ext cx="288000" cy="0"/>
          </a:xfrm>
          <a:prstGeom prst="line">
            <a:avLst/>
          </a:prstGeom>
          <a:ln w="15875">
            <a:solidFill>
              <a:srgbClr val="FF0000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Connecteur droit 28"/>
          <xdr:cNvCxnSpPr/>
        </xdr:nvCxnSpPr>
        <xdr:spPr>
          <a:xfrm>
            <a:off x="133350" y="419099"/>
            <a:ext cx="0" cy="3276000"/>
          </a:xfrm>
          <a:prstGeom prst="line">
            <a:avLst/>
          </a:prstGeom>
          <a:ln w="158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necteur droit 30"/>
          <xdr:cNvCxnSpPr/>
        </xdr:nvCxnSpPr>
        <xdr:spPr>
          <a:xfrm>
            <a:off x="133350" y="3686175"/>
            <a:ext cx="288000" cy="0"/>
          </a:xfrm>
          <a:prstGeom prst="line">
            <a:avLst/>
          </a:prstGeom>
          <a:ln w="15875">
            <a:solidFill>
              <a:srgbClr val="FF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13</xdr:col>
      <xdr:colOff>133350</xdr:colOff>
      <xdr:row>21</xdr:row>
      <xdr:rowOff>0</xdr:rowOff>
    </xdr:from>
    <xdr:to>
      <xdr:col>24</xdr:col>
      <xdr:colOff>0</xdr:colOff>
      <xdr:row>23</xdr:row>
      <xdr:rowOff>82800</xdr:rowOff>
    </xdr:to>
    <xdr:sp macro="[0]!Lancer_Creation2" textlink="">
      <xdr:nvSpPr>
        <xdr:cNvPr id="7" name="Rectangle : coins arrondis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448300" y="4924425"/>
          <a:ext cx="3324225" cy="540000"/>
        </a:xfrm>
        <a:prstGeom prst="roundRect">
          <a:avLst/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rgbClr val="FF0000"/>
              </a:solidFill>
            </a:rPr>
            <a:t>Enregistrement</a:t>
          </a:r>
        </a:p>
      </xdr:txBody>
    </xdr:sp>
    <xdr:clientData fLocksWithSheet="0"/>
  </xdr:twoCellAnchor>
  <xdr:twoCellAnchor editAs="oneCell">
    <xdr:from>
      <xdr:col>24</xdr:col>
      <xdr:colOff>266700</xdr:colOff>
      <xdr:row>21</xdr:row>
      <xdr:rowOff>85725</xdr:rowOff>
    </xdr:from>
    <xdr:to>
      <xdr:col>25</xdr:col>
      <xdr:colOff>161925</xdr:colOff>
      <xdr:row>22</xdr:row>
      <xdr:rowOff>136915</xdr:rowOff>
    </xdr:to>
    <xdr:pic macro="[0]!Message4"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5010150"/>
          <a:ext cx="209550" cy="27979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</xdr:pic>
    <xdr:clientData fLocksWithSheet="0" fPrintsWithSheet="0"/>
  </xdr:twoCellAnchor>
  <xdr:twoCellAnchor editAs="oneCell">
    <xdr:from>
      <xdr:col>27</xdr:col>
      <xdr:colOff>123825</xdr:colOff>
      <xdr:row>0</xdr:row>
      <xdr:rowOff>209550</xdr:rowOff>
    </xdr:from>
    <xdr:to>
      <xdr:col>30</xdr:col>
      <xdr:colOff>50491</xdr:colOff>
      <xdr:row>1</xdr:row>
      <xdr:rowOff>164823</xdr:rowOff>
    </xdr:to>
    <xdr:pic>
      <xdr:nvPicPr>
        <xdr:cNvPr id="9" name="Image 8">
          <a:hlinkClick xmlns:r="http://schemas.openxmlformats.org/officeDocument/2006/relationships" r:id="rId2" tooltip="RETOUR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9839325" y="209550"/>
          <a:ext cx="869641" cy="469623"/>
        </a:xfrm>
        <a:prstGeom prst="rect">
          <a:avLst/>
        </a:prstGeom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14</xdr:col>
      <xdr:colOff>152400</xdr:colOff>
      <xdr:row>27</xdr:row>
      <xdr:rowOff>254793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867025"/>
          <a:ext cx="10058400" cy="4950618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0</xdr:row>
      <xdr:rowOff>0</xdr:rowOff>
    </xdr:from>
    <xdr:to>
      <xdr:col>1</xdr:col>
      <xdr:colOff>441016</xdr:colOff>
      <xdr:row>0</xdr:row>
      <xdr:rowOff>466725</xdr:rowOff>
    </xdr:to>
    <xdr:pic>
      <xdr:nvPicPr>
        <xdr:cNvPr id="2" name="Image 1">
          <a:hlinkClick xmlns:r="http://schemas.openxmlformats.org/officeDocument/2006/relationships" r:id="rId2" tooltip="Retour page de garde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33375" y="0"/>
          <a:ext cx="869641" cy="466725"/>
        </a:xfrm>
        <a:prstGeom prst="rect">
          <a:avLst/>
        </a:prstGeom>
      </xdr:spPr>
    </xdr:pic>
    <xdr:clientData fPrintsWithSheet="0"/>
  </xdr:twoCellAnchor>
  <xdr:twoCellAnchor>
    <xdr:from>
      <xdr:col>6</xdr:col>
      <xdr:colOff>257175</xdr:colOff>
      <xdr:row>11</xdr:row>
      <xdr:rowOff>28575</xdr:rowOff>
    </xdr:from>
    <xdr:to>
      <xdr:col>7</xdr:col>
      <xdr:colOff>219075</xdr:colOff>
      <xdr:row>13</xdr:row>
      <xdr:rowOff>76200</xdr:rowOff>
    </xdr:to>
    <xdr:sp macro="" textlink="">
      <xdr:nvSpPr>
        <xdr:cNvPr id="4" name="Bulle ronde 3"/>
        <xdr:cNvSpPr/>
      </xdr:nvSpPr>
      <xdr:spPr>
        <a:xfrm>
          <a:off x="4829175" y="3171825"/>
          <a:ext cx="723900" cy="600075"/>
        </a:xfrm>
        <a:prstGeom prst="wedgeEllipseCallout">
          <a:avLst>
            <a:gd name="adj1" fmla="val -120833"/>
            <a:gd name="adj2" fmla="val -993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rgbClr val="FF0000"/>
              </a:solidFill>
            </a:rPr>
            <a:t>1</a:t>
          </a:r>
          <a:endParaRPr lang="fr-FR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323850</xdr:colOff>
      <xdr:row>10</xdr:row>
      <xdr:rowOff>38100</xdr:rowOff>
    </xdr:from>
    <xdr:to>
      <xdr:col>2</xdr:col>
      <xdr:colOff>285750</xdr:colOff>
      <xdr:row>12</xdr:row>
      <xdr:rowOff>85725</xdr:rowOff>
    </xdr:to>
    <xdr:sp macro="" textlink="">
      <xdr:nvSpPr>
        <xdr:cNvPr id="5" name="Bulle ronde 4"/>
        <xdr:cNvSpPr/>
      </xdr:nvSpPr>
      <xdr:spPr>
        <a:xfrm>
          <a:off x="1085850" y="2905125"/>
          <a:ext cx="723900" cy="600075"/>
        </a:xfrm>
        <a:prstGeom prst="wedgeEllipseCallout">
          <a:avLst>
            <a:gd name="adj1" fmla="val 152851"/>
            <a:gd name="adj2" fmla="val 121229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rgbClr val="FF0000"/>
              </a:solidFill>
            </a:rPr>
            <a:t>2</a:t>
          </a:r>
          <a:endParaRPr lang="fr-FR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504825</xdr:colOff>
      <xdr:row>19</xdr:row>
      <xdr:rowOff>180975</xdr:rowOff>
    </xdr:from>
    <xdr:to>
      <xdr:col>2</xdr:col>
      <xdr:colOff>466725</xdr:colOff>
      <xdr:row>21</xdr:row>
      <xdr:rowOff>228600</xdr:rowOff>
    </xdr:to>
    <xdr:sp macro="" textlink="">
      <xdr:nvSpPr>
        <xdr:cNvPr id="6" name="Bulle ronde 5"/>
        <xdr:cNvSpPr/>
      </xdr:nvSpPr>
      <xdr:spPr>
        <a:xfrm>
          <a:off x="1266825" y="5534025"/>
          <a:ext cx="723900" cy="600075"/>
        </a:xfrm>
        <a:prstGeom prst="wedgeEllipseCallout">
          <a:avLst>
            <a:gd name="adj1" fmla="val 127851"/>
            <a:gd name="adj2" fmla="val -4543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rgbClr val="FF0000"/>
              </a:solidFill>
            </a:rPr>
            <a:t>3</a:t>
          </a:r>
          <a:endParaRPr lang="fr-FR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161925</xdr:colOff>
      <xdr:row>11</xdr:row>
      <xdr:rowOff>209550</xdr:rowOff>
    </xdr:from>
    <xdr:to>
      <xdr:col>1</xdr:col>
      <xdr:colOff>123825</xdr:colOff>
      <xdr:row>13</xdr:row>
      <xdr:rowOff>257175</xdr:rowOff>
    </xdr:to>
    <xdr:sp macro="" textlink="">
      <xdr:nvSpPr>
        <xdr:cNvPr id="7" name="Bulle ronde 6"/>
        <xdr:cNvSpPr/>
      </xdr:nvSpPr>
      <xdr:spPr>
        <a:xfrm>
          <a:off x="161925" y="3352800"/>
          <a:ext cx="723900" cy="600075"/>
        </a:xfrm>
        <a:prstGeom prst="wedgeEllipseCallout">
          <a:avLst>
            <a:gd name="adj1" fmla="val 60746"/>
            <a:gd name="adj2" fmla="val 41864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rgbClr val="FF0000"/>
              </a:solidFill>
            </a:rPr>
            <a:t>4</a:t>
          </a:r>
          <a:endParaRPr lang="fr-FR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228600</xdr:colOff>
      <xdr:row>15</xdr:row>
      <xdr:rowOff>0</xdr:rowOff>
    </xdr:from>
    <xdr:to>
      <xdr:col>1</xdr:col>
      <xdr:colOff>190500</xdr:colOff>
      <xdr:row>17</xdr:row>
      <xdr:rowOff>47625</xdr:rowOff>
    </xdr:to>
    <xdr:sp macro="" textlink="">
      <xdr:nvSpPr>
        <xdr:cNvPr id="8" name="Bulle ronde 7"/>
        <xdr:cNvSpPr/>
      </xdr:nvSpPr>
      <xdr:spPr>
        <a:xfrm>
          <a:off x="228600" y="4248150"/>
          <a:ext cx="723900" cy="600075"/>
        </a:xfrm>
        <a:prstGeom prst="wedgeEllipseCallout">
          <a:avLst>
            <a:gd name="adj1" fmla="val 60746"/>
            <a:gd name="adj2" fmla="val 41864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rgbClr val="FF0000"/>
              </a:solidFill>
            </a:rPr>
            <a:t>5</a:t>
          </a:r>
          <a:endParaRPr lang="fr-FR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447675</xdr:colOff>
      <xdr:row>13</xdr:row>
      <xdr:rowOff>228600</xdr:rowOff>
    </xdr:from>
    <xdr:to>
      <xdr:col>13</xdr:col>
      <xdr:colOff>409575</xdr:colOff>
      <xdr:row>16</xdr:row>
      <xdr:rowOff>0</xdr:rowOff>
    </xdr:to>
    <xdr:sp macro="" textlink="">
      <xdr:nvSpPr>
        <xdr:cNvPr id="9" name="Bulle ronde 8"/>
        <xdr:cNvSpPr/>
      </xdr:nvSpPr>
      <xdr:spPr>
        <a:xfrm>
          <a:off x="9591675" y="3924300"/>
          <a:ext cx="723900" cy="600075"/>
        </a:xfrm>
        <a:prstGeom prst="wedgeEllipseCallout">
          <a:avLst>
            <a:gd name="adj1" fmla="val -1096"/>
            <a:gd name="adj2" fmla="val 102181"/>
          </a:avLst>
        </a:prstGeom>
        <a:solidFill>
          <a:srgbClr val="FFFFCC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rgbClr val="FF0000"/>
              </a:solidFill>
            </a:rPr>
            <a:t>8</a:t>
          </a:r>
        </a:p>
      </xdr:txBody>
    </xdr:sp>
    <xdr:clientData/>
  </xdr:twoCellAnchor>
  <xdr:twoCellAnchor>
    <xdr:from>
      <xdr:col>9</xdr:col>
      <xdr:colOff>628650</xdr:colOff>
      <xdr:row>11</xdr:row>
      <xdr:rowOff>228600</xdr:rowOff>
    </xdr:from>
    <xdr:to>
      <xdr:col>10</xdr:col>
      <xdr:colOff>590550</xdr:colOff>
      <xdr:row>14</xdr:row>
      <xdr:rowOff>0</xdr:rowOff>
    </xdr:to>
    <xdr:sp macro="" textlink="">
      <xdr:nvSpPr>
        <xdr:cNvPr id="10" name="Bulle ronde 9"/>
        <xdr:cNvSpPr/>
      </xdr:nvSpPr>
      <xdr:spPr>
        <a:xfrm>
          <a:off x="7486650" y="3371850"/>
          <a:ext cx="723900" cy="600075"/>
        </a:xfrm>
        <a:prstGeom prst="wedgeEllipseCallout">
          <a:avLst>
            <a:gd name="adj1" fmla="val -82675"/>
            <a:gd name="adj2" fmla="val 41864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rgbClr val="FF0000"/>
              </a:solidFill>
            </a:rPr>
            <a:t>6</a:t>
          </a:r>
          <a:endParaRPr lang="fr-FR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85725</xdr:colOff>
      <xdr:row>24</xdr:row>
      <xdr:rowOff>247650</xdr:rowOff>
    </xdr:from>
    <xdr:to>
      <xdr:col>3</xdr:col>
      <xdr:colOff>47625</xdr:colOff>
      <xdr:row>27</xdr:row>
      <xdr:rowOff>19050</xdr:rowOff>
    </xdr:to>
    <xdr:sp macro="" textlink="">
      <xdr:nvSpPr>
        <xdr:cNvPr id="11" name="Bulle ronde 10"/>
        <xdr:cNvSpPr/>
      </xdr:nvSpPr>
      <xdr:spPr>
        <a:xfrm>
          <a:off x="1609725" y="6981825"/>
          <a:ext cx="723900" cy="600075"/>
        </a:xfrm>
        <a:prstGeom prst="wedgeEllipseCallout">
          <a:avLst>
            <a:gd name="adj1" fmla="val 60746"/>
            <a:gd name="adj2" fmla="val 41864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rgbClr val="FF0000"/>
              </a:solidFill>
            </a:rPr>
            <a:t>7</a:t>
          </a:r>
          <a:endParaRPr lang="fr-FR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13</xdr:col>
      <xdr:colOff>285750</xdr:colOff>
      <xdr:row>42</xdr:row>
      <xdr:rowOff>104775</xdr:rowOff>
    </xdr:from>
    <xdr:to>
      <xdr:col>14</xdr:col>
      <xdr:colOff>0</xdr:colOff>
      <xdr:row>45</xdr:row>
      <xdr:rowOff>0</xdr:rowOff>
    </xdr:to>
    <xdr:pic>
      <xdr:nvPicPr>
        <xdr:cNvPr id="12" name="Image 11">
          <a:hlinkClick xmlns:r="http://schemas.openxmlformats.org/officeDocument/2006/relationships" r:id="rId4" tooltip="Haut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111918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5</xdr:col>
      <xdr:colOff>276225</xdr:colOff>
      <xdr:row>52</xdr:row>
      <xdr:rowOff>263775</xdr:rowOff>
    </xdr:to>
    <xdr:sp macro="" textlink="">
      <xdr:nvSpPr>
        <xdr:cNvPr id="13" name="Rectangle : coins arrondis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762000" y="13201650"/>
          <a:ext cx="3324225" cy="540000"/>
        </a:xfrm>
        <a:prstGeom prst="roundRect">
          <a:avLst/>
        </a:prstGeom>
        <a:solidFill>
          <a:srgbClr val="FFFF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rgbClr val="FF0000"/>
              </a:solidFill>
            </a:rPr>
            <a:t>Enregistrement</a:t>
          </a:r>
        </a:p>
      </xdr:txBody>
    </xdr:sp>
    <xdr:clientData fLocksWithSheet="0"/>
  </xdr:twoCellAnchor>
  <xdr:twoCellAnchor editAs="oneCell">
    <xdr:from>
      <xdr:col>1</xdr:col>
      <xdr:colOff>0</xdr:colOff>
      <xdr:row>55</xdr:row>
      <xdr:rowOff>0</xdr:rowOff>
    </xdr:from>
    <xdr:to>
      <xdr:col>7</xdr:col>
      <xdr:colOff>0</xdr:colOff>
      <xdr:row>70</xdr:row>
      <xdr:rowOff>230874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4306550"/>
          <a:ext cx="4572000" cy="43742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4</xdr:col>
      <xdr:colOff>118516</xdr:colOff>
      <xdr:row>82</xdr:row>
      <xdr:rowOff>0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278600"/>
          <a:ext cx="2404516" cy="2486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3</xdr:col>
      <xdr:colOff>333375</xdr:colOff>
      <xdr:row>86</xdr:row>
      <xdr:rowOff>190500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2593300"/>
          <a:ext cx="185737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89</xdr:row>
      <xdr:rowOff>95250</xdr:rowOff>
    </xdr:from>
    <xdr:to>
      <xdr:col>3</xdr:col>
      <xdr:colOff>381000</xdr:colOff>
      <xdr:row>91</xdr:row>
      <xdr:rowOff>0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23793450"/>
          <a:ext cx="1876425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190500</xdr:colOff>
      <xdr:row>110</xdr:row>
      <xdr:rowOff>257175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9222700"/>
          <a:ext cx="952500" cy="533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12</xdr:col>
      <xdr:colOff>571500</xdr:colOff>
      <xdr:row>106</xdr:row>
      <xdr:rowOff>247650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6460450"/>
          <a:ext cx="8953500" cy="2181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6</xdr:col>
      <xdr:colOff>190500</xdr:colOff>
      <xdr:row>115</xdr:row>
      <xdr:rowOff>171450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0051375"/>
          <a:ext cx="4000500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4</xdr:col>
      <xdr:colOff>678000</xdr:colOff>
      <xdr:row>122</xdr:row>
      <xdr:rowOff>263775</xdr:rowOff>
    </xdr:to>
    <xdr:sp macro="" textlink="">
      <xdr:nvSpPr>
        <xdr:cNvPr id="24" name="Rectangle : coins arrondis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286000" y="32413575"/>
          <a:ext cx="1440000" cy="540000"/>
        </a:xfrm>
        <a:prstGeom prst="roundRect">
          <a:avLst/>
        </a:prstGeom>
        <a:solidFill>
          <a:schemeClr val="bg1">
            <a:lumMod val="95000"/>
          </a:schemeClr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bg2">
                  <a:lumMod val="75000"/>
                </a:schemeClr>
              </a:solidFill>
            </a:rPr>
            <a:t>Listes</a:t>
          </a:r>
        </a:p>
      </xdr:txBody>
    </xdr:sp>
    <xdr:clientData fLocksWithSheet="0"/>
  </xdr:twoCellAnchor>
  <xdr:twoCellAnchor editAs="oneCell">
    <xdr:from>
      <xdr:col>1</xdr:col>
      <xdr:colOff>28575</xdr:colOff>
      <xdr:row>129</xdr:row>
      <xdr:rowOff>200025</xdr:rowOff>
    </xdr:from>
    <xdr:to>
      <xdr:col>8</xdr:col>
      <xdr:colOff>400050</xdr:colOff>
      <xdr:row>137</xdr:row>
      <xdr:rowOff>180975</xdr:rowOff>
    </xdr:to>
    <xdr:pic>
      <xdr:nvPicPr>
        <xdr:cNvPr id="25" name="Image 2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4823400"/>
          <a:ext cx="5705475" cy="21907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143</xdr:row>
      <xdr:rowOff>133350</xdr:rowOff>
    </xdr:from>
    <xdr:to>
      <xdr:col>2</xdr:col>
      <xdr:colOff>571500</xdr:colOff>
      <xdr:row>147</xdr:row>
      <xdr:rowOff>276224</xdr:rowOff>
    </xdr:to>
    <xdr:grpSp>
      <xdr:nvGrpSpPr>
        <xdr:cNvPr id="26" name="Groupe 25"/>
        <xdr:cNvGrpSpPr/>
      </xdr:nvGrpSpPr>
      <xdr:grpSpPr>
        <a:xfrm>
          <a:off x="762000" y="38500050"/>
          <a:ext cx="1333500" cy="1247774"/>
          <a:chOff x="6343650" y="1457325"/>
          <a:chExt cx="1333500" cy="1181100"/>
        </a:xfrm>
      </xdr:grpSpPr>
      <xdr:pic>
        <xdr:nvPicPr>
          <xdr:cNvPr id="27" name="Image 26"/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9376" y="1495426"/>
            <a:ext cx="1142999" cy="1142999"/>
          </a:xfrm>
          <a:prstGeom prst="rect">
            <a:avLst/>
          </a:prstGeom>
        </xdr:spPr>
      </xdr:pic>
      <xdr:sp macro="" textlink="">
        <xdr:nvSpPr>
          <xdr:cNvPr id="28" name="ZoneTexte 27"/>
          <xdr:cNvSpPr txBox="1"/>
        </xdr:nvSpPr>
        <xdr:spPr>
          <a:xfrm>
            <a:off x="6343650" y="1390651"/>
            <a:ext cx="1333500" cy="120015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100"/>
              <a:t>Voir le calendrier</a:t>
            </a:r>
          </a:p>
        </xdr:txBody>
      </xdr:sp>
    </xdr:grpSp>
    <xdr:clientData/>
  </xdr:twoCellAnchor>
  <xdr:twoCellAnchor editAs="oneCell">
    <xdr:from>
      <xdr:col>1</xdr:col>
      <xdr:colOff>0</xdr:colOff>
      <xdr:row>150</xdr:row>
      <xdr:rowOff>0</xdr:rowOff>
    </xdr:from>
    <xdr:to>
      <xdr:col>3</xdr:col>
      <xdr:colOff>528357</xdr:colOff>
      <xdr:row>152</xdr:row>
      <xdr:rowOff>152400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40300275"/>
          <a:ext cx="2052357" cy="704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155</xdr:row>
      <xdr:rowOff>257175</xdr:rowOff>
    </xdr:from>
    <xdr:to>
      <xdr:col>11</xdr:col>
      <xdr:colOff>0</xdr:colOff>
      <xdr:row>166</xdr:row>
      <xdr:rowOff>197330</xdr:rowOff>
    </xdr:to>
    <xdr:grpSp>
      <xdr:nvGrpSpPr>
        <xdr:cNvPr id="36" name="Groupe 35"/>
        <xdr:cNvGrpSpPr/>
      </xdr:nvGrpSpPr>
      <xdr:grpSpPr>
        <a:xfrm>
          <a:off x="762000" y="41938575"/>
          <a:ext cx="7620000" cy="2978630"/>
          <a:chOff x="762000" y="41938575"/>
          <a:chExt cx="7620000" cy="2978630"/>
        </a:xfrm>
      </xdr:grpSpPr>
      <xdr:pic>
        <xdr:nvPicPr>
          <xdr:cNvPr id="30" name="Image 29"/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00" y="41957625"/>
            <a:ext cx="7620000" cy="2959580"/>
          </a:xfrm>
          <a:prstGeom prst="rect">
            <a:avLst/>
          </a:prstGeom>
        </xdr:spPr>
      </xdr:pic>
      <xdr:sp macro="" textlink="">
        <xdr:nvSpPr>
          <xdr:cNvPr id="33" name="Ellipse 32"/>
          <xdr:cNvSpPr/>
        </xdr:nvSpPr>
        <xdr:spPr>
          <a:xfrm>
            <a:off x="3400425" y="42986325"/>
            <a:ext cx="533400" cy="485775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cxnSp macro="">
        <xdr:nvCxnSpPr>
          <xdr:cNvPr id="34" name="Connecteur droit 33"/>
          <xdr:cNvCxnSpPr>
            <a:endCxn id="33" idx="2"/>
          </xdr:cNvCxnSpPr>
        </xdr:nvCxnSpPr>
        <xdr:spPr>
          <a:xfrm>
            <a:off x="1885950" y="41938575"/>
            <a:ext cx="1514475" cy="1290638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13</xdr:col>
      <xdr:colOff>285750</xdr:colOff>
      <xdr:row>78</xdr:row>
      <xdr:rowOff>0</xdr:rowOff>
    </xdr:from>
    <xdr:to>
      <xdr:col>14</xdr:col>
      <xdr:colOff>0</xdr:colOff>
      <xdr:row>79</xdr:row>
      <xdr:rowOff>200025</xdr:rowOff>
    </xdr:to>
    <xdr:pic>
      <xdr:nvPicPr>
        <xdr:cNvPr id="35" name="Image 34">
          <a:hlinkClick xmlns:r="http://schemas.openxmlformats.org/officeDocument/2006/relationships" r:id="rId4" tooltip="Haut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206597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116</xdr:row>
      <xdr:rowOff>0</xdr:rowOff>
    </xdr:from>
    <xdr:to>
      <xdr:col>14</xdr:col>
      <xdr:colOff>0</xdr:colOff>
      <xdr:row>117</xdr:row>
      <xdr:rowOff>200025</xdr:rowOff>
    </xdr:to>
    <xdr:pic>
      <xdr:nvPicPr>
        <xdr:cNvPr id="37" name="Image 36">
          <a:hlinkClick xmlns:r="http://schemas.openxmlformats.org/officeDocument/2006/relationships" r:id="rId4" tooltip="Haut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311562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150</xdr:row>
      <xdr:rowOff>0</xdr:rowOff>
    </xdr:from>
    <xdr:to>
      <xdr:col>14</xdr:col>
      <xdr:colOff>0</xdr:colOff>
      <xdr:row>151</xdr:row>
      <xdr:rowOff>200025</xdr:rowOff>
    </xdr:to>
    <xdr:pic>
      <xdr:nvPicPr>
        <xdr:cNvPr id="38" name="Image 37">
          <a:hlinkClick xmlns:r="http://schemas.openxmlformats.org/officeDocument/2006/relationships" r:id="rId4" tooltip="Haut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403002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174</xdr:row>
      <xdr:rowOff>0</xdr:rowOff>
    </xdr:from>
    <xdr:to>
      <xdr:col>14</xdr:col>
      <xdr:colOff>0</xdr:colOff>
      <xdr:row>175</xdr:row>
      <xdr:rowOff>200025</xdr:rowOff>
    </xdr:to>
    <xdr:pic>
      <xdr:nvPicPr>
        <xdr:cNvPr id="39" name="Image 38">
          <a:hlinkClick xmlns:r="http://schemas.openxmlformats.org/officeDocument/2006/relationships" r:id="rId4" tooltip="Haut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46929675"/>
          <a:ext cx="476250" cy="476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0</xdr:rowOff>
    </xdr:from>
    <xdr:to>
      <xdr:col>1</xdr:col>
      <xdr:colOff>402916</xdr:colOff>
      <xdr:row>1</xdr:row>
      <xdr:rowOff>28575</xdr:rowOff>
    </xdr:to>
    <xdr:pic macro="[0]!RetourGarde"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95275" y="0"/>
          <a:ext cx="869641" cy="466725"/>
        </a:xfrm>
        <a:prstGeom prst="rect">
          <a:avLst/>
        </a:prstGeom>
      </xdr:spPr>
    </xdr:pic>
    <xdr:clientData fPrintsWithSheet="0"/>
  </xdr:twoCellAnchor>
  <xdr:twoCellAnchor>
    <xdr:from>
      <xdr:col>4</xdr:col>
      <xdr:colOff>0</xdr:colOff>
      <xdr:row>2</xdr:row>
      <xdr:rowOff>114300</xdr:rowOff>
    </xdr:from>
    <xdr:to>
      <xdr:col>6</xdr:col>
      <xdr:colOff>342900</xdr:colOff>
      <xdr:row>4</xdr:row>
      <xdr:rowOff>0</xdr:rowOff>
    </xdr:to>
    <xdr:sp macro="[0]!Onglets" textlink="">
      <xdr:nvSpPr>
        <xdr:cNvPr id="3" name="Rectangle à coins arrondis 2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/>
      </xdr:nvSpPr>
      <xdr:spPr>
        <a:xfrm>
          <a:off x="3048000" y="828675"/>
          <a:ext cx="1866900" cy="438150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rgbClr val="7030A0"/>
              </a:solidFill>
            </a:rPr>
            <a:t>Affiche onglets</a:t>
          </a:r>
        </a:p>
      </xdr:txBody>
    </xdr:sp>
    <xdr:clientData fLocksWithSheet="0"/>
  </xdr:twoCellAnchor>
  <xdr:twoCellAnchor>
    <xdr:from>
      <xdr:col>7</xdr:col>
      <xdr:colOff>0</xdr:colOff>
      <xdr:row>2</xdr:row>
      <xdr:rowOff>114300</xdr:rowOff>
    </xdr:from>
    <xdr:to>
      <xdr:col>9</xdr:col>
      <xdr:colOff>342900</xdr:colOff>
      <xdr:row>4</xdr:row>
      <xdr:rowOff>0</xdr:rowOff>
    </xdr:to>
    <xdr:sp macro="[0]!Onglets2" textlink="">
      <xdr:nvSpPr>
        <xdr:cNvPr id="4" name="Rectangle à coins arrondis 3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/>
      </xdr:nvSpPr>
      <xdr:spPr>
        <a:xfrm>
          <a:off x="5334000" y="828675"/>
          <a:ext cx="1866900" cy="438150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rgbClr val="7030A0"/>
              </a:solidFill>
            </a:rPr>
            <a:t>Ferme onglets</a:t>
          </a:r>
        </a:p>
      </xdr:txBody>
    </xdr:sp>
    <xdr:clientData fLocksWithSheet="0"/>
  </xdr:twoCellAnchor>
  <xdr:twoCellAnchor editAs="oneCell">
    <xdr:from>
      <xdr:col>11</xdr:col>
      <xdr:colOff>0</xdr:colOff>
      <xdr:row>7</xdr:row>
      <xdr:rowOff>12450</xdr:rowOff>
    </xdr:from>
    <xdr:to>
      <xdr:col>14</xdr:col>
      <xdr:colOff>571500</xdr:colOff>
      <xdr:row>9</xdr:row>
      <xdr:rowOff>0</xdr:rowOff>
    </xdr:to>
    <xdr:sp macro="[0]!Lancer_Creation" textlink="">
      <xdr:nvSpPr>
        <xdr:cNvPr id="5" name="Rectangle : coins arrondis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8382000" y="2107950"/>
          <a:ext cx="2857500" cy="540000"/>
        </a:xfrm>
        <a:prstGeom prst="roundRect">
          <a:avLst/>
        </a:prstGeom>
        <a:solidFill>
          <a:srgbClr val="FFFF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rgbClr val="FF0000"/>
              </a:solidFill>
            </a:rPr>
            <a:t>Enregistrement</a:t>
          </a:r>
        </a:p>
      </xdr:txBody>
    </xdr:sp>
    <xdr:clientData fLocksWithSheet="0"/>
  </xdr:twoCellAnchor>
  <xdr:twoCellAnchor editAs="oneCell">
    <xdr:from>
      <xdr:col>5</xdr:col>
      <xdr:colOff>0</xdr:colOff>
      <xdr:row>7</xdr:row>
      <xdr:rowOff>0</xdr:rowOff>
    </xdr:from>
    <xdr:to>
      <xdr:col>5</xdr:col>
      <xdr:colOff>552450</xdr:colOff>
      <xdr:row>9</xdr:row>
      <xdr:rowOff>0</xdr:rowOff>
    </xdr:to>
    <xdr:pic macro="[0]!Affiche_barre"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2095500"/>
          <a:ext cx="552450" cy="5524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552450</xdr:colOff>
      <xdr:row>9</xdr:row>
      <xdr:rowOff>0</xdr:rowOff>
    </xdr:to>
    <xdr:pic macro="[0]!Masque_barre"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2095500"/>
          <a:ext cx="552450" cy="552450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22</xdr:row>
      <xdr:rowOff>123825</xdr:rowOff>
    </xdr:from>
    <xdr:to>
      <xdr:col>15</xdr:col>
      <xdr:colOff>417150</xdr:colOff>
      <xdr:row>23</xdr:row>
      <xdr:rowOff>207600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7150" y="6362700"/>
          <a:ext cx="360000" cy="360000"/>
        </a:xfrm>
        <a:prstGeom prst="rect">
          <a:avLst/>
        </a:prstGeom>
      </xdr:spPr>
    </xdr:pic>
    <xdr:clientData fPrintsWithSheet="0"/>
  </xdr:twoCellAnchor>
  <xdr:twoCellAnchor editAs="oneCell">
    <xdr:from>
      <xdr:col>1</xdr:col>
      <xdr:colOff>528314</xdr:colOff>
      <xdr:row>6</xdr:row>
      <xdr:rowOff>200025</xdr:rowOff>
    </xdr:from>
    <xdr:to>
      <xdr:col>2</xdr:col>
      <xdr:colOff>361950</xdr:colOff>
      <xdr:row>8</xdr:row>
      <xdr:rowOff>187575</xdr:rowOff>
    </xdr:to>
    <xdr:pic macro="[0]!Affiche_A"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314" y="2019300"/>
          <a:ext cx="595636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577215</xdr:colOff>
      <xdr:row>10</xdr:row>
      <xdr:rowOff>161924</xdr:rowOff>
    </xdr:from>
    <xdr:to>
      <xdr:col>2</xdr:col>
      <xdr:colOff>247215</xdr:colOff>
      <xdr:row>12</xdr:row>
      <xdr:rowOff>149474</xdr:rowOff>
    </xdr:to>
    <xdr:pic macro="[0]!Masque_A"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215" y="3086099"/>
          <a:ext cx="432000" cy="540000"/>
        </a:xfrm>
        <a:prstGeom prst="rect">
          <a:avLst/>
        </a:prstGeom>
      </xdr:spPr>
    </xdr:pic>
    <xdr:clientData/>
  </xdr:twoCellAnchor>
  <xdr:twoCellAnchor>
    <xdr:from>
      <xdr:col>4</xdr:col>
      <xdr:colOff>171449</xdr:colOff>
      <xdr:row>12</xdr:row>
      <xdr:rowOff>16837</xdr:rowOff>
    </xdr:from>
    <xdr:to>
      <xdr:col>4</xdr:col>
      <xdr:colOff>545262</xdr:colOff>
      <xdr:row>13</xdr:row>
      <xdr:rowOff>104774</xdr:rowOff>
    </xdr:to>
    <xdr:pic macro="[0]!LOG_open">
      <xdr:nvPicPr>
        <xdr:cNvPr id="11" name="Image 10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49" y="3493462"/>
          <a:ext cx="373813" cy="364162"/>
        </a:xfrm>
        <a:prstGeom prst="rect">
          <a:avLst/>
        </a:prstGeom>
        <a:noFill/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</xdr:pic>
    <xdr:clientData/>
  </xdr:twoCellAnchor>
  <xdr:twoCellAnchor>
    <xdr:from>
      <xdr:col>6</xdr:col>
      <xdr:colOff>161925</xdr:colOff>
      <xdr:row>11</xdr:row>
      <xdr:rowOff>247650</xdr:rowOff>
    </xdr:from>
    <xdr:to>
      <xdr:col>6</xdr:col>
      <xdr:colOff>535738</xdr:colOff>
      <xdr:row>13</xdr:row>
      <xdr:rowOff>59362</xdr:rowOff>
    </xdr:to>
    <xdr:pic macro="[0]!Protect_Base">
      <xdr:nvPicPr>
        <xdr:cNvPr id="12" name="Image 1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448050"/>
          <a:ext cx="373813" cy="364162"/>
        </a:xfrm>
        <a:prstGeom prst="rect">
          <a:avLst/>
        </a:prstGeom>
        <a:noFill/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_STOCKAGE/1-RECUPERER/03_MAQUETTES/SETE_IDT/Reservation%20vehicules/1-base%20de%20donn&#233;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de"/>
      <sheetName val="Base"/>
      <sheetName val="Listes"/>
      <sheetName val="Stats"/>
      <sheetName val="Calendrier"/>
      <sheetName val="AIDE"/>
      <sheetName val="Atelier"/>
    </sheetNames>
    <sheetDataSet>
      <sheetData sheetId="0"/>
      <sheetData sheetId="1"/>
      <sheetData sheetId="2">
        <row r="2">
          <cell r="H2" t="str">
            <v>Janvier</v>
          </cell>
          <cell r="I2">
            <v>1</v>
          </cell>
        </row>
        <row r="3">
          <cell r="H3" t="str">
            <v>Février</v>
          </cell>
          <cell r="I3">
            <v>2</v>
          </cell>
          <cell r="K3">
            <v>2019</v>
          </cell>
          <cell r="L3">
            <v>11</v>
          </cell>
        </row>
        <row r="4">
          <cell r="H4" t="str">
            <v>Mars</v>
          </cell>
          <cell r="I4">
            <v>3</v>
          </cell>
          <cell r="K4">
            <v>2020</v>
          </cell>
          <cell r="L4">
            <v>11</v>
          </cell>
        </row>
        <row r="5">
          <cell r="H5" t="str">
            <v>Avril</v>
          </cell>
          <cell r="I5">
            <v>4</v>
          </cell>
          <cell r="K5">
            <v>2021</v>
          </cell>
          <cell r="L5">
            <v>11</v>
          </cell>
        </row>
        <row r="6">
          <cell r="H6" t="str">
            <v>Mai</v>
          </cell>
          <cell r="I6">
            <v>5</v>
          </cell>
          <cell r="K6">
            <v>2022</v>
          </cell>
          <cell r="L6">
            <v>11</v>
          </cell>
        </row>
        <row r="7">
          <cell r="H7" t="str">
            <v>Juin</v>
          </cell>
          <cell r="I7">
            <v>6</v>
          </cell>
          <cell r="K7">
            <v>2023</v>
          </cell>
          <cell r="L7">
            <v>11</v>
          </cell>
        </row>
        <row r="8">
          <cell r="H8" t="str">
            <v>Juillet</v>
          </cell>
          <cell r="I8">
            <v>7</v>
          </cell>
          <cell r="K8">
            <v>2024</v>
          </cell>
        </row>
        <row r="9">
          <cell r="H9" t="str">
            <v>Août</v>
          </cell>
          <cell r="I9">
            <v>8</v>
          </cell>
          <cell r="K9">
            <v>2025</v>
          </cell>
        </row>
        <row r="10">
          <cell r="H10" t="str">
            <v>Septembre</v>
          </cell>
          <cell r="I10">
            <v>9</v>
          </cell>
          <cell r="K10">
            <v>2026</v>
          </cell>
        </row>
        <row r="11">
          <cell r="H11" t="str">
            <v>Octobre</v>
          </cell>
          <cell r="I11">
            <v>10</v>
          </cell>
          <cell r="K11">
            <v>2027</v>
          </cell>
        </row>
        <row r="12">
          <cell r="H12" t="str">
            <v>Novembre</v>
          </cell>
          <cell r="I12">
            <v>11</v>
          </cell>
          <cell r="K12">
            <v>2028</v>
          </cell>
        </row>
        <row r="13">
          <cell r="H13" t="str">
            <v>Décembre</v>
          </cell>
          <cell r="I13">
            <v>12</v>
          </cell>
          <cell r="K13">
            <v>2029</v>
          </cell>
        </row>
      </sheetData>
      <sheetData sheetId="3">
        <row r="2">
          <cell r="B2">
            <v>2021</v>
          </cell>
        </row>
      </sheetData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2" name="Tableau1" displayName="Tableau1" ref="A2:I7" totalsRowShown="0" headerRowDxfId="20" dataDxfId="18" headerRowBorderDxfId="19" tableBorderDxfId="17" totalsRowBorderDxfId="16">
  <autoFilter ref="A2:I7"/>
  <sortState ref="A3:I7">
    <sortCondition descending="1" ref="D3:D7"/>
  </sortState>
  <tableColumns count="9">
    <tableColumn id="5" name="Doublons" dataDxfId="15">
      <calculatedColumnFormula>COUNTIFS(Tableau1[Véhicule],B3,Tableau1[Date],D3,Tableau1[Période],E3,Tableau1[Début],F3,Tableau1[Fin],G3)</calculatedColumnFormula>
    </tableColumn>
    <tableColumn id="86" name="Véhicule" dataDxfId="14"/>
    <tableColumn id="1" name="Nom " dataDxfId="13"/>
    <tableColumn id="2" name="Date" dataDxfId="12"/>
    <tableColumn id="4" name="Période" dataDxfId="11"/>
    <tableColumn id="6" name="Début" dataDxfId="10" dataCellStyle="Normal 2 2"/>
    <tableColumn id="7" name="Fin" dataDxfId="9" dataCellStyle="Normal 2 2"/>
    <tableColumn id="3" name="Autres" dataDxfId="8"/>
    <tableColumn id="8" name="Jours" dataDxfId="7">
      <calculatedColumnFormula>IF(Tableau1[[#This Row],[Date]]="","",TEXT(Tableau1[[#This Row],[Date]],"jjjj"))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ric.barraud@mailo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B1:Z32"/>
  <sheetViews>
    <sheetView showGridLines="0" showRowColHeaders="0" tabSelected="1" zoomScaleNormal="100" workbookViewId="0"/>
  </sheetViews>
  <sheetFormatPr baseColWidth="10" defaultColWidth="11.42578125" defaultRowHeight="15" x14ac:dyDescent="0.25"/>
  <cols>
    <col min="1" max="1" width="5.7109375" style="2" customWidth="1"/>
    <col min="2" max="5" width="8.5703125" style="2" customWidth="1"/>
    <col min="6" max="6" width="14.7109375" style="5" customWidth="1"/>
    <col min="7" max="7" width="22.7109375" style="2" customWidth="1"/>
    <col min="8" max="8" width="14.7109375" style="12" customWidth="1"/>
    <col min="9" max="9" width="14.7109375" style="6" customWidth="1"/>
    <col min="10" max="11" width="10.7109375" style="2" customWidth="1"/>
    <col min="12" max="12" width="20.7109375" style="2" customWidth="1"/>
    <col min="13" max="16" width="8.5703125" style="2" customWidth="1"/>
    <col min="17" max="16384" width="11.42578125" style="2"/>
  </cols>
  <sheetData>
    <row r="1" spans="2:26" ht="20.100000000000001" customHeight="1" x14ac:dyDescent="0.25">
      <c r="Z1" s="157"/>
    </row>
    <row r="2" spans="2:26" ht="9.9499999999999993" customHeight="1" x14ac:dyDescent="0.25">
      <c r="B2" s="7"/>
    </row>
    <row r="3" spans="2:26" ht="35.1" customHeight="1" x14ac:dyDescent="0.25">
      <c r="H3" s="15" t="s">
        <v>72</v>
      </c>
    </row>
    <row r="4" spans="2:26" ht="24" customHeight="1" x14ac:dyDescent="0.25">
      <c r="E4" s="11"/>
    </row>
    <row r="5" spans="2:26" ht="36" x14ac:dyDescent="0.25">
      <c r="E5" s="11" t="s">
        <v>9</v>
      </c>
      <c r="G5" s="9"/>
      <c r="H5" s="6"/>
      <c r="J5" s="5"/>
    </row>
    <row r="6" spans="2:26" ht="15" customHeight="1" x14ac:dyDescent="0.25">
      <c r="B6" s="3"/>
      <c r="E6" s="6"/>
      <c r="F6" s="6"/>
      <c r="G6" s="6"/>
      <c r="H6" s="6"/>
    </row>
    <row r="7" spans="2:26" s="6" customFormat="1" ht="24.95" customHeight="1" x14ac:dyDescent="0.25">
      <c r="B7" s="3"/>
      <c r="C7" s="2"/>
      <c r="D7" s="2"/>
      <c r="E7" s="2"/>
      <c r="F7" s="14" t="s">
        <v>14</v>
      </c>
      <c r="G7" s="156">
        <v>2022</v>
      </c>
      <c r="H7" s="12"/>
      <c r="J7" s="2"/>
      <c r="K7" s="2"/>
      <c r="L7" s="2"/>
      <c r="M7" s="2"/>
      <c r="N7" s="2"/>
    </row>
    <row r="8" spans="2:26" ht="15" customHeight="1" x14ac:dyDescent="0.25">
      <c r="B8" s="3"/>
      <c r="F8" s="8"/>
      <c r="G8" s="8"/>
      <c r="H8" s="10"/>
      <c r="I8" s="10"/>
      <c r="J8" s="8"/>
      <c r="K8" s="8"/>
    </row>
    <row r="9" spans="2:26" ht="15" customHeight="1" x14ac:dyDescent="0.25">
      <c r="P9" s="13"/>
    </row>
    <row r="10" spans="2:26" s="5" customFormat="1" ht="15" customHeight="1" x14ac:dyDescent="0.25">
      <c r="E10" s="2"/>
      <c r="G10" s="2"/>
      <c r="H10" s="12"/>
      <c r="I10" s="6"/>
      <c r="J10" s="2"/>
      <c r="K10" s="2"/>
      <c r="L10" s="2"/>
      <c r="M10" s="2"/>
      <c r="N10" s="2"/>
    </row>
    <row r="11" spans="2:26" s="5" customFormat="1" ht="15" customHeight="1" x14ac:dyDescent="0.25">
      <c r="E11" s="2"/>
      <c r="G11" s="2"/>
      <c r="H11" s="12"/>
      <c r="I11" s="6"/>
      <c r="J11" s="2"/>
      <c r="K11" s="2"/>
      <c r="L11" s="2"/>
      <c r="M11" s="2"/>
      <c r="N11" s="2"/>
      <c r="P11" s="1"/>
    </row>
    <row r="12" spans="2:26" ht="15" customHeight="1" x14ac:dyDescent="0.25">
      <c r="E12" s="5"/>
      <c r="G12" s="5"/>
      <c r="H12" s="6"/>
      <c r="J12" s="5"/>
      <c r="K12" s="5"/>
      <c r="L12" s="5"/>
      <c r="M12" s="5"/>
      <c r="N12" s="5"/>
      <c r="P12" s="1"/>
    </row>
    <row r="13" spans="2:26" ht="9.9499999999999993" customHeight="1" x14ac:dyDescent="0.25">
      <c r="E13" s="5"/>
      <c r="G13" s="5"/>
      <c r="H13" s="5"/>
      <c r="J13" s="6"/>
      <c r="K13" s="5"/>
      <c r="L13" s="5"/>
      <c r="M13" s="5"/>
      <c r="N13" s="5"/>
      <c r="O13" s="5"/>
    </row>
    <row r="14" spans="2:26" ht="18" customHeight="1" x14ac:dyDescent="0.25">
      <c r="F14" s="183" t="s">
        <v>47</v>
      </c>
      <c r="G14" s="184"/>
      <c r="H14" s="184"/>
      <c r="I14" s="184"/>
      <c r="J14" s="184"/>
      <c r="K14" s="184"/>
      <c r="L14" s="185"/>
    </row>
    <row r="15" spans="2:26" s="5" customFormat="1" ht="18" customHeight="1" x14ac:dyDescent="0.25">
      <c r="E15" s="2"/>
      <c r="F15" s="19" t="s">
        <v>18</v>
      </c>
      <c r="G15" s="24" t="s">
        <v>6</v>
      </c>
      <c r="H15" s="24" t="s">
        <v>3</v>
      </c>
      <c r="I15" s="113" t="s">
        <v>4</v>
      </c>
      <c r="J15" s="113" t="s">
        <v>53</v>
      </c>
      <c r="K15" s="113" t="s">
        <v>54</v>
      </c>
      <c r="L15" s="25" t="s">
        <v>21</v>
      </c>
      <c r="M15" s="2"/>
    </row>
    <row r="16" spans="2:26" ht="18" customHeight="1" x14ac:dyDescent="0.25">
      <c r="E16" s="12"/>
      <c r="F16" s="58" t="s">
        <v>77</v>
      </c>
      <c r="G16" s="59" t="s">
        <v>74</v>
      </c>
      <c r="H16" s="60" t="s">
        <v>89</v>
      </c>
      <c r="I16" s="61" t="s">
        <v>8</v>
      </c>
      <c r="J16" s="121" t="s">
        <v>90</v>
      </c>
      <c r="K16" s="121" t="s">
        <v>91</v>
      </c>
      <c r="L16" s="118" t="s">
        <v>0</v>
      </c>
      <c r="M16" s="12"/>
    </row>
    <row r="17" spans="5:16" ht="18" customHeight="1" x14ac:dyDescent="0.25">
      <c r="E17" s="5"/>
      <c r="F17" s="62" t="s">
        <v>78</v>
      </c>
      <c r="G17" s="63" t="s">
        <v>15</v>
      </c>
      <c r="H17" s="64" t="s">
        <v>87</v>
      </c>
      <c r="I17" s="65" t="s">
        <v>24</v>
      </c>
      <c r="J17" s="122" t="s">
        <v>0</v>
      </c>
      <c r="K17" s="122" t="s">
        <v>0</v>
      </c>
      <c r="L17" s="119" t="s">
        <v>88</v>
      </c>
      <c r="M17" s="5"/>
    </row>
    <row r="18" spans="5:16" ht="18" customHeight="1" x14ac:dyDescent="0.25">
      <c r="F18" s="62" t="s">
        <v>76</v>
      </c>
      <c r="G18" s="63" t="s">
        <v>75</v>
      </c>
      <c r="H18" s="64" t="s">
        <v>82</v>
      </c>
      <c r="I18" s="65" t="s">
        <v>7</v>
      </c>
      <c r="J18" s="122" t="s">
        <v>83</v>
      </c>
      <c r="K18" s="122" t="s">
        <v>84</v>
      </c>
      <c r="L18" s="119" t="s">
        <v>0</v>
      </c>
    </row>
    <row r="19" spans="5:16" ht="18" customHeight="1" x14ac:dyDescent="0.25">
      <c r="F19" s="66" t="s">
        <v>76</v>
      </c>
      <c r="G19" s="67" t="s">
        <v>73</v>
      </c>
      <c r="H19" s="68" t="s">
        <v>85</v>
      </c>
      <c r="I19" s="69" t="s">
        <v>24</v>
      </c>
      <c r="J19" s="123" t="s">
        <v>0</v>
      </c>
      <c r="K19" s="123" t="s">
        <v>0</v>
      </c>
      <c r="L19" s="120" t="s">
        <v>86</v>
      </c>
    </row>
    <row r="20" spans="5:16" ht="18" customHeight="1" x14ac:dyDescent="0.25">
      <c r="F20" s="92"/>
      <c r="G20" s="93"/>
      <c r="H20" s="94"/>
      <c r="I20" s="95"/>
      <c r="J20" s="96"/>
    </row>
    <row r="21" spans="5:16" ht="18" customHeight="1" x14ac:dyDescent="0.25">
      <c r="F21" s="97" t="s">
        <v>52</v>
      </c>
      <c r="G21" s="98">
        <f>COUNTIF(Tableau1[Doublons],"&gt;1")/2</f>
        <v>0</v>
      </c>
      <c r="H21" s="94"/>
      <c r="I21" s="95"/>
      <c r="J21" s="96"/>
      <c r="M21" s="167"/>
    </row>
    <row r="22" spans="5:16" ht="18" customHeight="1" x14ac:dyDescent="0.25">
      <c r="F22" s="12"/>
      <c r="G22" s="12"/>
      <c r="H22" s="6"/>
      <c r="I22" s="12"/>
    </row>
    <row r="23" spans="5:16" ht="18" customHeight="1" x14ac:dyDescent="0.25">
      <c r="F23" s="12"/>
      <c r="G23" s="12"/>
      <c r="I23" s="12"/>
      <c r="J23" s="12"/>
      <c r="K23" s="140"/>
    </row>
    <row r="24" spans="5:16" ht="18" customHeight="1" x14ac:dyDescent="0.25">
      <c r="F24" s="186" t="s">
        <v>69</v>
      </c>
      <c r="G24" s="186"/>
      <c r="H24" s="186"/>
      <c r="I24" s="186"/>
      <c r="J24" s="186"/>
      <c r="K24" s="186"/>
      <c r="L24" s="186"/>
      <c r="M24" s="186"/>
      <c r="N24" s="186"/>
      <c r="O24" s="186"/>
      <c r="P24" s="186"/>
    </row>
    <row r="25" spans="5:16" ht="18" customHeight="1" x14ac:dyDescent="0.25"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</row>
    <row r="26" spans="5:16" ht="18" customHeight="1" x14ac:dyDescent="0.25">
      <c r="F26" s="2"/>
      <c r="H26" s="2"/>
      <c r="I26" s="2"/>
      <c r="K26" s="12"/>
    </row>
    <row r="27" spans="5:16" ht="18" customHeight="1" x14ac:dyDescent="0.25"/>
    <row r="28" spans="5:16" ht="24.95" customHeight="1" x14ac:dyDescent="0.25"/>
    <row r="29" spans="5:16" ht="20.100000000000001" customHeight="1" x14ac:dyDescent="0.25"/>
    <row r="30" spans="5:16" ht="20.100000000000001" customHeight="1" x14ac:dyDescent="0.25">
      <c r="I30" s="12"/>
    </row>
    <row r="31" spans="5:16" ht="20.100000000000001" customHeight="1" x14ac:dyDescent="0.25"/>
    <row r="32" spans="5:16" ht="20.100000000000001" customHeight="1" x14ac:dyDescent="0.25"/>
  </sheetData>
  <sheetProtection insertRows="0" deleteRows="0" sort="0" autoFilter="0"/>
  <mergeCells count="2">
    <mergeCell ref="F14:L14"/>
    <mergeCell ref="F24:P25"/>
  </mergeCells>
  <conditionalFormatting sqref="G21">
    <cfRule type="cellIs" dxfId="21" priority="2" operator="equal">
      <formula>0</formula>
    </cfRule>
  </conditionalFormatting>
  <dataValidations count="1">
    <dataValidation type="list" allowBlank="1" showInputMessage="1" showErrorMessage="1" sqref="G7">
      <formula1>Années</formula1>
    </dataValidation>
  </dataValidations>
  <pageMargins left="0.25" right="0.25" top="0.75" bottom="0.75" header="0.3" footer="0.3"/>
  <pageSetup paperSize="9" scale="52" orientation="portrait" horizontalDpi="360" verticalDpi="360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P602"/>
  <sheetViews>
    <sheetView showGridLines="0" showRowColHeaders="0" topLeftCell="H1" zoomScaleNormal="100" workbookViewId="0">
      <pane ySplit="2" topLeftCell="A3" activePane="bottomLeft" state="frozenSplit"/>
      <selection pane="bottomLeft" activeCell="F16" sqref="F16"/>
    </sheetView>
  </sheetViews>
  <sheetFormatPr baseColWidth="10" defaultColWidth="11.42578125" defaultRowHeight="20.100000000000001" customHeight="1" x14ac:dyDescent="0.25"/>
  <cols>
    <col min="1" max="1" width="20.7109375" style="90" hidden="1" customWidth="1"/>
    <col min="2" max="2" width="20.7109375" style="4" customWidth="1"/>
    <col min="3" max="3" width="22.7109375" style="77" customWidth="1"/>
    <col min="4" max="4" width="14.7109375" style="77" customWidth="1"/>
    <col min="5" max="5" width="18.7109375" style="77" customWidth="1"/>
    <col min="6" max="7" width="12.7109375" style="4" customWidth="1"/>
    <col min="8" max="8" width="33.5703125" style="4" bestFit="1" customWidth="1"/>
    <col min="9" max="9" width="12.7109375" style="77" hidden="1" customWidth="1"/>
    <col min="10" max="16384" width="11.42578125" style="4"/>
  </cols>
  <sheetData>
    <row r="1" spans="1:16" ht="39.950000000000003" customHeight="1" x14ac:dyDescent="0.25">
      <c r="A1" s="88" t="s">
        <v>0</v>
      </c>
      <c r="B1" s="91"/>
      <c r="C1" s="115" t="s">
        <v>5</v>
      </c>
      <c r="D1" s="78" t="s">
        <v>23</v>
      </c>
      <c r="E1" s="116">
        <f>COUNTA(Tableau1[Véhicule])</f>
        <v>4</v>
      </c>
      <c r="F1" s="79"/>
      <c r="G1" s="79"/>
      <c r="H1" s="80" t="s">
        <v>0</v>
      </c>
    </row>
    <row r="2" spans="1:16" s="70" customFormat="1" ht="39.950000000000003" customHeight="1" x14ac:dyDescent="0.25">
      <c r="A2" s="161" t="s">
        <v>51</v>
      </c>
      <c r="B2" s="81" t="s">
        <v>2</v>
      </c>
      <c r="C2" s="82" t="s">
        <v>1</v>
      </c>
      <c r="D2" s="81" t="s">
        <v>3</v>
      </c>
      <c r="E2" s="81" t="s">
        <v>4</v>
      </c>
      <c r="F2" s="111" t="s">
        <v>53</v>
      </c>
      <c r="G2" s="111" t="s">
        <v>54</v>
      </c>
      <c r="H2" s="83" t="s">
        <v>21</v>
      </c>
      <c r="I2" s="137" t="s">
        <v>64</v>
      </c>
      <c r="O2" s="124"/>
      <c r="P2" s="124"/>
    </row>
    <row r="3" spans="1:16" ht="20.100000000000001" customHeight="1" x14ac:dyDescent="0.25">
      <c r="A3" s="89">
        <f>COUNTIFS(Tableau1[Véhicule],B3,Tableau1[Date],D3,Tableau1[Période],E3,Tableau1[Début],F3,Tableau1[Fin],G3)</f>
        <v>1</v>
      </c>
      <c r="B3" s="71" t="s">
        <v>77</v>
      </c>
      <c r="C3" s="72" t="s">
        <v>74</v>
      </c>
      <c r="D3" s="73" t="s">
        <v>89</v>
      </c>
      <c r="E3" s="74" t="s">
        <v>8</v>
      </c>
      <c r="F3" s="112" t="s">
        <v>90</v>
      </c>
      <c r="G3" s="112" t="s">
        <v>91</v>
      </c>
      <c r="H3" s="76" t="s">
        <v>0</v>
      </c>
      <c r="I3" s="138" t="str">
        <f>IF(Tableau1[[#This Row],[Date]]="","",TEXT(Tableau1[[#This Row],[Date]],"jjjj"))</f>
        <v>lundi</v>
      </c>
      <c r="K3" s="146"/>
      <c r="L3" s="147"/>
      <c r="M3" s="148"/>
      <c r="N3" s="150"/>
      <c r="O3" s="143"/>
      <c r="P3" s="145"/>
    </row>
    <row r="4" spans="1:16" ht="20.100000000000001" customHeight="1" x14ac:dyDescent="0.25">
      <c r="A4" s="89">
        <f>COUNTIFS(Tableau1[Véhicule],B4,Tableau1[Date],D4,Tableau1[Période],E4,Tableau1[Début],F4,Tableau1[Fin],G4)</f>
        <v>1</v>
      </c>
      <c r="B4" s="71" t="s">
        <v>78</v>
      </c>
      <c r="C4" s="72" t="s">
        <v>15</v>
      </c>
      <c r="D4" s="73" t="s">
        <v>87</v>
      </c>
      <c r="E4" s="74" t="s">
        <v>24</v>
      </c>
      <c r="F4" s="112" t="s">
        <v>0</v>
      </c>
      <c r="G4" s="112" t="s">
        <v>0</v>
      </c>
      <c r="H4" s="76" t="s">
        <v>88</v>
      </c>
      <c r="I4" s="138" t="str">
        <f>IF(Tableau1[[#This Row],[Date]]="","",TEXT(Tableau1[[#This Row],[Date]],"jjjj"))</f>
        <v>mardi</v>
      </c>
      <c r="K4" s="146"/>
      <c r="L4" s="147"/>
      <c r="M4" s="148"/>
      <c r="N4" s="150"/>
      <c r="O4" s="143"/>
      <c r="P4" s="145"/>
    </row>
    <row r="5" spans="1:16" ht="20.100000000000001" customHeight="1" x14ac:dyDescent="0.25">
      <c r="A5" s="89">
        <f>COUNTIFS(Tableau1[Véhicule],B5,Tableau1[Date],D5,Tableau1[Période],E5,Tableau1[Début],F5,Tableau1[Fin],G5)</f>
        <v>1</v>
      </c>
      <c r="B5" s="71" t="s">
        <v>76</v>
      </c>
      <c r="C5" s="72" t="s">
        <v>75</v>
      </c>
      <c r="D5" s="73" t="s">
        <v>82</v>
      </c>
      <c r="E5" s="74" t="s">
        <v>7</v>
      </c>
      <c r="F5" s="112" t="s">
        <v>83</v>
      </c>
      <c r="G5" s="112" t="s">
        <v>84</v>
      </c>
      <c r="H5" s="76" t="s">
        <v>0</v>
      </c>
      <c r="I5" s="138" t="str">
        <f>IF(Tableau1[[#This Row],[Date]]="","",TEXT(Tableau1[[#This Row],[Date]],"jjjj"))</f>
        <v>mardi</v>
      </c>
      <c r="K5" s="146"/>
      <c r="L5" s="147"/>
      <c r="M5" s="148"/>
      <c r="N5" s="150"/>
      <c r="O5" s="143"/>
      <c r="P5" s="145"/>
    </row>
    <row r="6" spans="1:16" ht="20.100000000000001" customHeight="1" x14ac:dyDescent="0.25">
      <c r="A6" s="89">
        <f>COUNTIFS(Tableau1[Véhicule],B6,Tableau1[Date],D6,Tableau1[Période],E6,Tableau1[Début],F6,Tableau1[Fin],G6)</f>
        <v>1</v>
      </c>
      <c r="B6" s="71" t="s">
        <v>76</v>
      </c>
      <c r="C6" s="72" t="s">
        <v>73</v>
      </c>
      <c r="D6" s="73" t="s">
        <v>85</v>
      </c>
      <c r="E6" s="74" t="s">
        <v>24</v>
      </c>
      <c r="F6" s="112" t="s">
        <v>0</v>
      </c>
      <c r="G6" s="112" t="s">
        <v>0</v>
      </c>
      <c r="H6" s="76" t="s">
        <v>86</v>
      </c>
      <c r="I6" s="138" t="str">
        <f>IF(Tableau1[[#This Row],[Date]]="","",TEXT(Tableau1[[#This Row],[Date]],"jjjj"))</f>
        <v>vendredi</v>
      </c>
      <c r="K6" s="146"/>
      <c r="L6" s="147"/>
      <c r="M6" s="148"/>
      <c r="N6" s="150"/>
      <c r="O6" s="143"/>
      <c r="P6" s="145"/>
    </row>
    <row r="7" spans="1:16" ht="20.100000000000001" customHeight="1" x14ac:dyDescent="0.25">
      <c r="A7" s="89">
        <f>COUNTIFS(Tableau1[Véhicule],B7,Tableau1[Date],D7,Tableau1[Période],E7,Tableau1[Début],F7,Tableau1[Fin],G7)</f>
        <v>0</v>
      </c>
      <c r="B7" s="71"/>
      <c r="C7" s="72"/>
      <c r="D7" s="73"/>
      <c r="E7" s="74"/>
      <c r="F7" s="112"/>
      <c r="G7" s="112"/>
      <c r="H7" s="76"/>
      <c r="I7" s="138" t="str">
        <f>IF(Tableau1[[#This Row],[Date]]="","",TEXT(Tableau1[[#This Row],[Date]],"jjjj"))</f>
        <v/>
      </c>
      <c r="K7" s="146"/>
      <c r="L7" s="151"/>
      <c r="M7" s="148"/>
      <c r="N7" s="149"/>
      <c r="O7" s="144"/>
      <c r="P7" s="144"/>
    </row>
    <row r="8" spans="1:16" ht="20.100000000000001" customHeight="1" x14ac:dyDescent="0.25">
      <c r="A8" s="89"/>
      <c r="B8" s="72"/>
      <c r="C8" s="73"/>
      <c r="D8" s="74"/>
      <c r="E8" s="76"/>
      <c r="K8" s="146"/>
      <c r="L8" s="151"/>
      <c r="M8" s="148"/>
      <c r="N8" s="149"/>
      <c r="O8" s="144"/>
      <c r="P8" s="144"/>
    </row>
    <row r="9" spans="1:16" ht="20.100000000000001" customHeight="1" x14ac:dyDescent="0.25">
      <c r="A9" s="89"/>
      <c r="C9" s="4"/>
      <c r="D9" s="4"/>
      <c r="E9" s="4"/>
      <c r="K9" s="146"/>
      <c r="L9" s="147"/>
      <c r="M9" s="148"/>
      <c r="N9" s="150"/>
      <c r="O9" s="143"/>
      <c r="P9" s="145"/>
    </row>
    <row r="10" spans="1:16" ht="20.100000000000001" customHeight="1" x14ac:dyDescent="0.25">
      <c r="C10" s="4"/>
      <c r="D10" s="4"/>
      <c r="E10" s="4"/>
      <c r="K10" s="146"/>
      <c r="L10" s="147"/>
      <c r="M10" s="148"/>
      <c r="N10" s="150"/>
      <c r="O10" s="143"/>
      <c r="P10" s="145"/>
    </row>
    <row r="11" spans="1:16" ht="20.100000000000001" customHeight="1" x14ac:dyDescent="0.25">
      <c r="C11" s="4"/>
      <c r="D11" s="4"/>
      <c r="E11" s="4"/>
      <c r="K11" s="146"/>
      <c r="L11" s="147"/>
      <c r="M11" s="148"/>
      <c r="N11" s="150"/>
      <c r="O11" s="144"/>
      <c r="P11" s="144"/>
    </row>
    <row r="12" spans="1:16" ht="20.100000000000001" customHeight="1" x14ac:dyDescent="0.25">
      <c r="A12" s="89"/>
      <c r="C12" s="4"/>
      <c r="D12" s="4"/>
      <c r="E12" s="4"/>
      <c r="K12" s="146"/>
      <c r="L12" s="147"/>
      <c r="M12" s="148"/>
      <c r="N12" s="149"/>
      <c r="O12" s="144"/>
      <c r="P12" s="144"/>
    </row>
    <row r="13" spans="1:16" ht="20.100000000000001" customHeight="1" x14ac:dyDescent="0.25">
      <c r="C13" s="4"/>
      <c r="D13" s="4"/>
      <c r="E13" s="4"/>
      <c r="K13" s="146"/>
      <c r="L13" s="147"/>
      <c r="M13" s="148"/>
      <c r="N13" s="149"/>
      <c r="O13" s="144"/>
      <c r="P13" s="144"/>
    </row>
    <row r="14" spans="1:16" ht="20.100000000000001" customHeight="1" x14ac:dyDescent="0.25">
      <c r="C14" s="4"/>
      <c r="D14" s="4"/>
      <c r="E14" s="4"/>
      <c r="K14" s="154"/>
      <c r="L14" s="152"/>
      <c r="M14" s="153"/>
      <c r="N14" s="155"/>
      <c r="O14" s="144"/>
      <c r="P14" s="144"/>
    </row>
    <row r="15" spans="1:16" ht="20.100000000000001" customHeight="1" x14ac:dyDescent="0.25">
      <c r="C15" s="4"/>
      <c r="D15" s="4"/>
      <c r="E15" s="4"/>
      <c r="K15" s="154"/>
      <c r="L15" s="152"/>
      <c r="M15" s="153"/>
      <c r="N15" s="155"/>
      <c r="O15" s="144"/>
      <c r="P15" s="144"/>
    </row>
    <row r="16" spans="1:16" ht="20.100000000000001" customHeight="1" x14ac:dyDescent="0.25">
      <c r="C16" s="4"/>
      <c r="D16" s="4"/>
      <c r="E16" s="4"/>
      <c r="K16" s="154"/>
      <c r="L16" s="152"/>
      <c r="M16" s="153"/>
      <c r="N16" s="155"/>
      <c r="O16" s="144"/>
      <c r="P16" s="144"/>
    </row>
    <row r="17" spans="1:16" ht="20.100000000000001" customHeight="1" x14ac:dyDescent="0.25">
      <c r="K17" s="154"/>
      <c r="L17" s="152"/>
      <c r="M17" s="153"/>
      <c r="N17" s="155"/>
      <c r="O17" s="144"/>
      <c r="P17" s="144"/>
    </row>
    <row r="18" spans="1:16" ht="20.100000000000001" customHeight="1" x14ac:dyDescent="0.25">
      <c r="A18" s="89"/>
      <c r="B18" s="72"/>
      <c r="C18" s="73"/>
      <c r="D18" s="74"/>
      <c r="E18" s="76"/>
      <c r="M18"/>
      <c r="N18" s="75"/>
    </row>
    <row r="19" spans="1:16" ht="20.100000000000001" customHeight="1" x14ac:dyDescent="0.25">
      <c r="A19" s="89"/>
      <c r="B19" s="72"/>
      <c r="C19" s="73"/>
      <c r="D19" s="74"/>
      <c r="E19" s="76"/>
      <c r="M19"/>
      <c r="N19" s="75"/>
    </row>
    <row r="20" spans="1:16" ht="20.100000000000001" customHeight="1" x14ac:dyDescent="0.25">
      <c r="A20" s="89"/>
      <c r="B20" s="72"/>
      <c r="C20" s="73"/>
      <c r="D20" s="74"/>
      <c r="E20" s="76"/>
      <c r="M20"/>
      <c r="N20" s="75"/>
    </row>
    <row r="21" spans="1:16" ht="20.100000000000001" customHeight="1" x14ac:dyDescent="0.25">
      <c r="A21" s="89"/>
      <c r="B21" s="72"/>
      <c r="C21" s="73"/>
      <c r="D21" s="74"/>
      <c r="E21" s="76"/>
      <c r="M21"/>
      <c r="N21" s="75"/>
    </row>
    <row r="22" spans="1:16" ht="20.100000000000001" customHeight="1" x14ac:dyDescent="0.25">
      <c r="A22" s="89"/>
      <c r="B22" s="72"/>
      <c r="C22" s="73"/>
      <c r="D22" s="74"/>
      <c r="E22" s="76"/>
      <c r="M22"/>
      <c r="N22" s="75"/>
    </row>
    <row r="23" spans="1:16" ht="20.100000000000001" customHeight="1" x14ac:dyDescent="0.25">
      <c r="A23" s="89"/>
      <c r="B23" s="72"/>
      <c r="C23" s="73"/>
      <c r="D23" s="74"/>
      <c r="E23" s="76"/>
      <c r="M23"/>
      <c r="N23" s="75"/>
    </row>
    <row r="24" spans="1:16" ht="20.100000000000001" customHeight="1" x14ac:dyDescent="0.25">
      <c r="A24" s="89"/>
      <c r="B24" s="72"/>
      <c r="C24" s="73"/>
      <c r="D24" s="74"/>
      <c r="E24" s="76"/>
      <c r="M24"/>
      <c r="N24" s="75"/>
    </row>
    <row r="25" spans="1:16" ht="20.100000000000001" customHeight="1" x14ac:dyDescent="0.25">
      <c r="A25" s="89"/>
      <c r="B25" s="72"/>
      <c r="C25" s="73"/>
      <c r="D25" s="74"/>
      <c r="E25" s="76"/>
      <c r="M25"/>
      <c r="N25" s="75"/>
    </row>
    <row r="26" spans="1:16" ht="20.100000000000001" customHeight="1" x14ac:dyDescent="0.25">
      <c r="A26" s="89"/>
      <c r="B26" s="72"/>
      <c r="C26" s="73"/>
      <c r="D26" s="74"/>
      <c r="E26" s="76"/>
      <c r="M26"/>
      <c r="N26" s="75"/>
    </row>
    <row r="27" spans="1:16" ht="20.100000000000001" customHeight="1" x14ac:dyDescent="0.25">
      <c r="A27" s="89"/>
      <c r="B27" s="72"/>
      <c r="C27" s="73"/>
      <c r="D27" s="74"/>
      <c r="E27" s="76"/>
      <c r="M27"/>
      <c r="N27" s="75"/>
    </row>
    <row r="28" spans="1:16" ht="20.100000000000001" customHeight="1" x14ac:dyDescent="0.25">
      <c r="A28" s="89"/>
      <c r="B28" s="72"/>
      <c r="C28" s="73"/>
      <c r="D28" s="74"/>
      <c r="E28" s="76"/>
      <c r="M28"/>
      <c r="N28" s="75"/>
    </row>
    <row r="29" spans="1:16" ht="20.100000000000001" customHeight="1" x14ac:dyDescent="0.25">
      <c r="A29" s="89"/>
      <c r="B29" s="72"/>
      <c r="C29" s="73"/>
      <c r="D29" s="74"/>
      <c r="E29" s="76"/>
      <c r="M29"/>
      <c r="N29" s="75"/>
    </row>
    <row r="30" spans="1:16" ht="20.100000000000001" customHeight="1" x14ac:dyDescent="0.25">
      <c r="A30" s="89"/>
      <c r="B30" s="72"/>
      <c r="C30" s="73"/>
      <c r="D30" s="74"/>
      <c r="E30" s="76"/>
      <c r="M30"/>
      <c r="N30" s="75"/>
    </row>
    <row r="31" spans="1:16" ht="20.100000000000001" customHeight="1" x14ac:dyDescent="0.25">
      <c r="A31" s="89"/>
      <c r="B31" s="72"/>
      <c r="C31" s="73"/>
      <c r="D31" s="74"/>
      <c r="E31" s="76"/>
      <c r="M31"/>
      <c r="N31" s="75"/>
    </row>
    <row r="32" spans="1:16" ht="20.100000000000001" customHeight="1" x14ac:dyDescent="0.25">
      <c r="A32" s="89"/>
      <c r="B32" s="72"/>
      <c r="C32" s="73"/>
      <c r="D32" s="74"/>
      <c r="E32" s="76"/>
      <c r="M32"/>
      <c r="N32" s="75"/>
    </row>
    <row r="33" spans="1:14" ht="20.100000000000001" customHeight="1" x14ac:dyDescent="0.25">
      <c r="A33" s="89"/>
      <c r="B33" s="72"/>
      <c r="C33" s="73"/>
      <c r="D33" s="74"/>
      <c r="E33" s="76"/>
      <c r="M33"/>
      <c r="N33" s="75"/>
    </row>
    <row r="34" spans="1:14" ht="20.100000000000001" customHeight="1" x14ac:dyDescent="0.25">
      <c r="A34" s="89"/>
      <c r="B34" s="72"/>
      <c r="C34" s="73"/>
      <c r="D34" s="74"/>
      <c r="E34" s="76"/>
      <c r="M34"/>
      <c r="N34" s="75"/>
    </row>
    <row r="35" spans="1:14" ht="20.100000000000001" customHeight="1" x14ac:dyDescent="0.25">
      <c r="A35" s="89"/>
      <c r="B35" s="72"/>
      <c r="C35" s="73"/>
      <c r="D35" s="74"/>
      <c r="E35" s="76"/>
      <c r="M35"/>
      <c r="N35" s="75"/>
    </row>
    <row r="36" spans="1:14" ht="20.100000000000001" customHeight="1" x14ac:dyDescent="0.25">
      <c r="A36" s="89"/>
      <c r="B36" s="72"/>
      <c r="C36" s="73"/>
      <c r="D36" s="74"/>
      <c r="E36" s="76"/>
      <c r="M36"/>
      <c r="N36" s="75"/>
    </row>
    <row r="37" spans="1:14" ht="20.100000000000001" customHeight="1" x14ac:dyDescent="0.25">
      <c r="A37" s="89"/>
      <c r="B37" s="72"/>
      <c r="C37" s="73"/>
      <c r="D37" s="74"/>
      <c r="E37" s="76"/>
      <c r="M37"/>
      <c r="N37" s="75"/>
    </row>
    <row r="38" spans="1:14" ht="20.100000000000001" customHeight="1" x14ac:dyDescent="0.25">
      <c r="A38" s="89"/>
      <c r="B38" s="72"/>
      <c r="C38" s="73"/>
      <c r="D38" s="74"/>
      <c r="E38" s="76"/>
      <c r="M38"/>
      <c r="N38" s="75"/>
    </row>
    <row r="39" spans="1:14" ht="20.100000000000001" customHeight="1" x14ac:dyDescent="0.25">
      <c r="A39" s="89"/>
      <c r="B39" s="72"/>
      <c r="C39" s="73"/>
      <c r="D39" s="74"/>
      <c r="E39" s="76"/>
      <c r="M39"/>
      <c r="N39" s="75"/>
    </row>
    <row r="40" spans="1:14" ht="20.100000000000001" customHeight="1" x14ac:dyDescent="0.25">
      <c r="A40" s="89"/>
      <c r="B40" s="72"/>
      <c r="C40" s="73"/>
      <c r="D40" s="74"/>
      <c r="E40" s="76"/>
      <c r="M40"/>
      <c r="N40" s="75"/>
    </row>
    <row r="41" spans="1:14" ht="20.100000000000001" customHeight="1" x14ac:dyDescent="0.25">
      <c r="A41" s="89"/>
      <c r="B41" s="72"/>
      <c r="C41" s="73"/>
      <c r="D41" s="74"/>
      <c r="E41" s="76"/>
      <c r="M41"/>
      <c r="N41" s="75"/>
    </row>
    <row r="42" spans="1:14" ht="20.100000000000001" customHeight="1" x14ac:dyDescent="0.25">
      <c r="A42" s="89"/>
      <c r="B42" s="72"/>
      <c r="C42" s="73"/>
      <c r="D42" s="74"/>
      <c r="E42" s="76"/>
      <c r="M42"/>
      <c r="N42" s="75"/>
    </row>
    <row r="43" spans="1:14" ht="20.100000000000001" customHeight="1" x14ac:dyDescent="0.25">
      <c r="A43" s="89"/>
      <c r="B43" s="72"/>
      <c r="C43" s="73"/>
      <c r="D43" s="74"/>
      <c r="E43" s="76"/>
      <c r="M43"/>
      <c r="N43" s="75"/>
    </row>
    <row r="44" spans="1:14" ht="20.100000000000001" customHeight="1" x14ac:dyDescent="0.25">
      <c r="A44" s="89"/>
      <c r="B44" s="72"/>
      <c r="C44" s="73"/>
      <c r="D44" s="74"/>
      <c r="E44" s="76"/>
      <c r="M44"/>
      <c r="N44" s="75"/>
    </row>
    <row r="45" spans="1:14" ht="20.100000000000001" customHeight="1" x14ac:dyDescent="0.25">
      <c r="A45" s="89"/>
      <c r="B45" s="72"/>
      <c r="C45" s="73"/>
      <c r="D45" s="74"/>
      <c r="E45" s="76"/>
      <c r="M45"/>
      <c r="N45" s="75"/>
    </row>
    <row r="46" spans="1:14" ht="20.100000000000001" customHeight="1" x14ac:dyDescent="0.25">
      <c r="A46" s="89"/>
      <c r="B46" s="72"/>
      <c r="C46" s="73"/>
      <c r="D46" s="74"/>
      <c r="E46" s="76"/>
      <c r="M46"/>
      <c r="N46" s="75"/>
    </row>
    <row r="47" spans="1:14" ht="20.100000000000001" customHeight="1" x14ac:dyDescent="0.25">
      <c r="A47" s="89"/>
      <c r="B47" s="72"/>
      <c r="C47" s="73"/>
      <c r="D47" s="74"/>
      <c r="E47" s="76"/>
      <c r="M47"/>
      <c r="N47" s="75"/>
    </row>
    <row r="48" spans="1:14" ht="20.100000000000001" customHeight="1" x14ac:dyDescent="0.25">
      <c r="A48" s="89"/>
      <c r="B48" s="72"/>
      <c r="C48" s="73"/>
      <c r="D48" s="74"/>
      <c r="E48" s="76"/>
      <c r="M48"/>
      <c r="N48" s="75"/>
    </row>
    <row r="49" spans="1:14" ht="20.100000000000001" customHeight="1" x14ac:dyDescent="0.25">
      <c r="A49" s="89"/>
      <c r="B49" s="72"/>
      <c r="C49" s="73"/>
      <c r="D49" s="74"/>
      <c r="E49" s="76"/>
      <c r="M49"/>
      <c r="N49" s="75"/>
    </row>
    <row r="50" spans="1:14" ht="20.100000000000001" customHeight="1" x14ac:dyDescent="0.25">
      <c r="A50" s="89"/>
      <c r="B50" s="72"/>
      <c r="C50" s="73"/>
      <c r="D50" s="74"/>
      <c r="E50" s="76"/>
      <c r="M50"/>
      <c r="N50" s="75"/>
    </row>
    <row r="51" spans="1:14" ht="20.100000000000001" customHeight="1" x14ac:dyDescent="0.25">
      <c r="A51" s="89"/>
      <c r="B51" s="72"/>
      <c r="C51" s="73"/>
      <c r="D51" s="74"/>
      <c r="E51" s="76"/>
      <c r="M51"/>
      <c r="N51" s="75"/>
    </row>
    <row r="52" spans="1:14" ht="20.100000000000001" customHeight="1" x14ac:dyDescent="0.25">
      <c r="A52" s="89"/>
      <c r="B52" s="72"/>
      <c r="C52" s="73"/>
      <c r="D52" s="74"/>
      <c r="E52" s="76"/>
      <c r="M52"/>
      <c r="N52" s="75"/>
    </row>
    <row r="53" spans="1:14" ht="20.100000000000001" customHeight="1" x14ac:dyDescent="0.25">
      <c r="A53" s="89"/>
      <c r="B53" s="72"/>
      <c r="C53" s="73"/>
      <c r="D53" s="74"/>
      <c r="E53" s="76"/>
      <c r="M53"/>
      <c r="N53" s="75"/>
    </row>
    <row r="54" spans="1:14" ht="20.100000000000001" customHeight="1" x14ac:dyDescent="0.25">
      <c r="A54" s="89"/>
      <c r="B54" s="72"/>
      <c r="C54" s="73"/>
      <c r="D54" s="74"/>
      <c r="E54" s="76"/>
      <c r="M54"/>
      <c r="N54" s="75"/>
    </row>
    <row r="55" spans="1:14" ht="20.100000000000001" customHeight="1" x14ac:dyDescent="0.25">
      <c r="A55" s="89"/>
      <c r="B55" s="72"/>
      <c r="C55" s="73"/>
      <c r="D55" s="74"/>
      <c r="E55" s="76"/>
      <c r="M55"/>
      <c r="N55" s="75"/>
    </row>
    <row r="56" spans="1:14" ht="20.100000000000001" customHeight="1" x14ac:dyDescent="0.25">
      <c r="A56" s="89"/>
      <c r="B56" s="72"/>
      <c r="C56" s="73"/>
      <c r="D56" s="74"/>
      <c r="E56" s="76"/>
      <c r="M56"/>
      <c r="N56" s="75"/>
    </row>
    <row r="57" spans="1:14" ht="20.100000000000001" customHeight="1" x14ac:dyDescent="0.25">
      <c r="A57" s="89"/>
      <c r="B57" s="72"/>
      <c r="C57" s="73"/>
      <c r="D57" s="74"/>
      <c r="E57" s="76"/>
      <c r="M57"/>
      <c r="N57" s="75"/>
    </row>
    <row r="58" spans="1:14" ht="20.100000000000001" customHeight="1" x14ac:dyDescent="0.25">
      <c r="A58" s="89"/>
      <c r="B58" s="72"/>
      <c r="C58" s="73"/>
      <c r="D58" s="74"/>
      <c r="E58" s="76"/>
      <c r="M58"/>
      <c r="N58" s="75"/>
    </row>
    <row r="59" spans="1:14" ht="20.100000000000001" customHeight="1" x14ac:dyDescent="0.25">
      <c r="A59" s="89"/>
      <c r="B59" s="72"/>
      <c r="C59" s="73"/>
      <c r="D59" s="74"/>
      <c r="E59" s="76"/>
      <c r="M59"/>
      <c r="N59" s="75"/>
    </row>
    <row r="60" spans="1:14" ht="20.100000000000001" customHeight="1" x14ac:dyDescent="0.25">
      <c r="A60" s="89"/>
      <c r="B60" s="72"/>
      <c r="C60" s="73"/>
      <c r="D60" s="74"/>
      <c r="E60" s="76"/>
      <c r="M60"/>
      <c r="N60" s="75"/>
    </row>
    <row r="61" spans="1:14" ht="20.100000000000001" customHeight="1" x14ac:dyDescent="0.25">
      <c r="A61" s="89"/>
      <c r="B61" s="72"/>
      <c r="C61" s="73"/>
      <c r="D61" s="74"/>
      <c r="E61" s="76"/>
      <c r="M61"/>
      <c r="N61" s="75"/>
    </row>
    <row r="62" spans="1:14" ht="20.100000000000001" customHeight="1" x14ac:dyDescent="0.25">
      <c r="A62" s="89"/>
      <c r="B62" s="72"/>
      <c r="C62" s="73"/>
      <c r="D62" s="74"/>
      <c r="E62" s="76"/>
      <c r="M62"/>
      <c r="N62" s="75"/>
    </row>
    <row r="63" spans="1:14" ht="20.100000000000001" customHeight="1" x14ac:dyDescent="0.25">
      <c r="A63" s="89"/>
      <c r="B63" s="72"/>
      <c r="C63" s="73"/>
      <c r="D63" s="74"/>
      <c r="E63" s="76"/>
      <c r="M63"/>
      <c r="N63" s="75"/>
    </row>
    <row r="64" spans="1:14" ht="20.100000000000001" customHeight="1" x14ac:dyDescent="0.25">
      <c r="A64" s="89"/>
      <c r="B64" s="72"/>
      <c r="C64" s="73"/>
      <c r="D64" s="74"/>
      <c r="E64" s="76"/>
      <c r="M64"/>
      <c r="N64" s="75"/>
    </row>
    <row r="65" spans="1:14" ht="20.100000000000001" customHeight="1" x14ac:dyDescent="0.25">
      <c r="A65" s="89"/>
      <c r="B65" s="72"/>
      <c r="C65" s="73"/>
      <c r="D65" s="74"/>
      <c r="E65" s="76"/>
      <c r="M65"/>
      <c r="N65" s="75"/>
    </row>
    <row r="66" spans="1:14" ht="20.100000000000001" customHeight="1" x14ac:dyDescent="0.25">
      <c r="A66" s="89"/>
      <c r="B66" s="72"/>
      <c r="C66" s="73"/>
      <c r="D66" s="74"/>
      <c r="E66" s="76"/>
      <c r="M66"/>
      <c r="N66" s="75"/>
    </row>
    <row r="67" spans="1:14" ht="20.100000000000001" customHeight="1" x14ac:dyDescent="0.25">
      <c r="A67" s="89"/>
      <c r="B67" s="72"/>
      <c r="C67" s="73"/>
      <c r="D67" s="74"/>
      <c r="E67" s="76"/>
      <c r="M67"/>
      <c r="N67" s="75"/>
    </row>
    <row r="68" spans="1:14" ht="20.100000000000001" customHeight="1" x14ac:dyDescent="0.25">
      <c r="A68" s="89"/>
      <c r="B68" s="72"/>
      <c r="C68" s="73"/>
      <c r="D68" s="74"/>
      <c r="E68" s="76"/>
      <c r="M68"/>
      <c r="N68" s="75"/>
    </row>
    <row r="69" spans="1:14" ht="20.100000000000001" customHeight="1" x14ac:dyDescent="0.25">
      <c r="A69" s="89"/>
      <c r="B69" s="72"/>
      <c r="C69" s="73"/>
      <c r="D69" s="74"/>
      <c r="E69" s="76"/>
      <c r="M69"/>
      <c r="N69" s="75"/>
    </row>
    <row r="70" spans="1:14" ht="20.100000000000001" customHeight="1" x14ac:dyDescent="0.25">
      <c r="A70" s="89"/>
      <c r="B70" s="72"/>
      <c r="C70" s="73"/>
      <c r="D70" s="74"/>
      <c r="E70" s="76"/>
      <c r="M70"/>
      <c r="N70" s="75"/>
    </row>
    <row r="71" spans="1:14" ht="20.100000000000001" customHeight="1" x14ac:dyDescent="0.25">
      <c r="A71" s="89"/>
      <c r="B71" s="72"/>
      <c r="C71" s="73"/>
      <c r="D71" s="74"/>
      <c r="E71" s="76"/>
      <c r="M71"/>
      <c r="N71" s="75"/>
    </row>
    <row r="72" spans="1:14" ht="20.100000000000001" customHeight="1" x14ac:dyDescent="0.25">
      <c r="A72" s="89"/>
      <c r="B72" s="72"/>
      <c r="C72" s="73"/>
      <c r="D72" s="74"/>
      <c r="E72" s="76"/>
      <c r="M72"/>
      <c r="N72" s="75"/>
    </row>
    <row r="73" spans="1:14" ht="20.100000000000001" customHeight="1" x14ac:dyDescent="0.25">
      <c r="A73" s="89"/>
      <c r="B73" s="72"/>
      <c r="C73" s="73"/>
      <c r="D73" s="74"/>
      <c r="E73" s="76"/>
      <c r="M73"/>
      <c r="N73" s="75"/>
    </row>
    <row r="74" spans="1:14" ht="20.100000000000001" customHeight="1" x14ac:dyDescent="0.25">
      <c r="A74" s="89"/>
      <c r="B74" s="72"/>
      <c r="C74" s="73"/>
      <c r="D74" s="74"/>
      <c r="E74" s="76"/>
      <c r="M74"/>
      <c r="N74" s="75"/>
    </row>
    <row r="75" spans="1:14" ht="20.100000000000001" customHeight="1" x14ac:dyDescent="0.25">
      <c r="A75" s="89"/>
      <c r="B75" s="72"/>
      <c r="C75" s="73"/>
      <c r="D75" s="74"/>
      <c r="E75" s="76"/>
      <c r="M75"/>
      <c r="N75" s="75"/>
    </row>
    <row r="76" spans="1:14" ht="20.100000000000001" customHeight="1" x14ac:dyDescent="0.25">
      <c r="A76" s="89"/>
      <c r="B76" s="72"/>
      <c r="C76" s="73"/>
      <c r="D76" s="74"/>
      <c r="E76" s="76"/>
      <c r="M76"/>
      <c r="N76" s="75"/>
    </row>
    <row r="77" spans="1:14" ht="20.100000000000001" customHeight="1" x14ac:dyDescent="0.25">
      <c r="A77" s="89"/>
      <c r="B77" s="72"/>
      <c r="C77" s="73"/>
      <c r="D77" s="74"/>
      <c r="E77" s="76"/>
      <c r="M77"/>
      <c r="N77" s="75"/>
    </row>
    <row r="78" spans="1:14" ht="20.100000000000001" customHeight="1" x14ac:dyDescent="0.25">
      <c r="A78" s="89"/>
      <c r="B78" s="72"/>
      <c r="C78" s="73"/>
      <c r="D78" s="74"/>
      <c r="E78" s="76"/>
      <c r="M78"/>
      <c r="N78" s="75"/>
    </row>
    <row r="79" spans="1:14" ht="20.100000000000001" customHeight="1" x14ac:dyDescent="0.25">
      <c r="A79" s="89"/>
      <c r="B79" s="72"/>
      <c r="C79" s="73"/>
      <c r="D79" s="74"/>
      <c r="E79" s="76"/>
      <c r="M79"/>
      <c r="N79" s="75"/>
    </row>
    <row r="80" spans="1:14" ht="20.100000000000001" customHeight="1" x14ac:dyDescent="0.25">
      <c r="A80" s="89"/>
      <c r="B80" s="72"/>
      <c r="C80" s="73"/>
      <c r="D80" s="74"/>
      <c r="E80" s="76"/>
      <c r="M80"/>
      <c r="N80" s="75"/>
    </row>
    <row r="81" spans="1:14" ht="20.100000000000001" customHeight="1" x14ac:dyDescent="0.25">
      <c r="A81" s="89"/>
      <c r="B81" s="72"/>
      <c r="C81" s="73"/>
      <c r="D81" s="74"/>
      <c r="E81" s="76"/>
      <c r="M81"/>
      <c r="N81" s="75"/>
    </row>
    <row r="82" spans="1:14" ht="20.100000000000001" customHeight="1" x14ac:dyDescent="0.25">
      <c r="A82" s="89"/>
      <c r="B82" s="72"/>
      <c r="C82" s="73"/>
      <c r="D82" s="74"/>
      <c r="E82" s="76"/>
      <c r="M82"/>
      <c r="N82" s="75"/>
    </row>
    <row r="83" spans="1:14" ht="20.100000000000001" customHeight="1" x14ac:dyDescent="0.25">
      <c r="A83" s="89"/>
      <c r="B83" s="72"/>
      <c r="C83" s="73"/>
      <c r="D83" s="74"/>
      <c r="E83" s="76"/>
      <c r="M83"/>
      <c r="N83" s="75"/>
    </row>
    <row r="84" spans="1:14" ht="20.100000000000001" customHeight="1" x14ac:dyDescent="0.25">
      <c r="A84" s="89"/>
      <c r="B84" s="72"/>
      <c r="C84" s="73"/>
      <c r="D84" s="74"/>
      <c r="E84" s="76"/>
      <c r="M84"/>
      <c r="N84" s="75"/>
    </row>
    <row r="85" spans="1:14" ht="20.100000000000001" customHeight="1" x14ac:dyDescent="0.25">
      <c r="A85" s="89"/>
      <c r="B85" s="72"/>
      <c r="C85" s="73"/>
      <c r="D85" s="74"/>
      <c r="E85" s="76"/>
      <c r="M85"/>
      <c r="N85" s="75"/>
    </row>
    <row r="86" spans="1:14" ht="20.100000000000001" customHeight="1" x14ac:dyDescent="0.25">
      <c r="A86" s="89"/>
      <c r="B86" s="72"/>
      <c r="C86" s="73"/>
      <c r="D86" s="74"/>
      <c r="E86" s="76"/>
      <c r="M86"/>
      <c r="N86" s="75"/>
    </row>
    <row r="87" spans="1:14" ht="20.100000000000001" customHeight="1" x14ac:dyDescent="0.25">
      <c r="A87" s="89"/>
      <c r="B87" s="72"/>
      <c r="C87" s="73"/>
      <c r="D87" s="74"/>
      <c r="E87" s="76"/>
      <c r="M87"/>
      <c r="N87" s="75"/>
    </row>
    <row r="88" spans="1:14" ht="20.100000000000001" customHeight="1" x14ac:dyDescent="0.25">
      <c r="A88" s="89"/>
      <c r="B88" s="72"/>
      <c r="C88" s="73"/>
      <c r="D88" s="74"/>
      <c r="E88" s="76"/>
      <c r="M88"/>
      <c r="N88" s="75"/>
    </row>
    <row r="89" spans="1:14" ht="20.100000000000001" customHeight="1" x14ac:dyDescent="0.25">
      <c r="A89" s="89"/>
      <c r="B89" s="72"/>
      <c r="C89" s="73"/>
      <c r="D89" s="74"/>
      <c r="E89" s="76"/>
      <c r="M89"/>
      <c r="N89" s="75"/>
    </row>
    <row r="90" spans="1:14" ht="20.100000000000001" customHeight="1" x14ac:dyDescent="0.25">
      <c r="A90" s="89"/>
      <c r="B90" s="72"/>
      <c r="C90" s="73"/>
      <c r="D90" s="74"/>
      <c r="E90" s="76"/>
      <c r="M90"/>
      <c r="N90" s="75"/>
    </row>
    <row r="91" spans="1:14" ht="20.100000000000001" customHeight="1" x14ac:dyDescent="0.25">
      <c r="A91" s="89"/>
      <c r="B91" s="72"/>
      <c r="C91" s="73"/>
      <c r="D91" s="74"/>
      <c r="E91" s="76"/>
      <c r="M91"/>
      <c r="N91" s="75"/>
    </row>
    <row r="92" spans="1:14" ht="20.100000000000001" customHeight="1" x14ac:dyDescent="0.25">
      <c r="A92" s="89"/>
      <c r="B92" s="72"/>
      <c r="C92" s="73"/>
      <c r="D92" s="74"/>
      <c r="E92" s="76"/>
      <c r="M92"/>
      <c r="N92" s="75"/>
    </row>
    <row r="93" spans="1:14" ht="20.100000000000001" customHeight="1" x14ac:dyDescent="0.25">
      <c r="A93" s="89"/>
      <c r="B93" s="72"/>
      <c r="C93" s="73"/>
      <c r="D93" s="74"/>
      <c r="E93" s="76"/>
      <c r="M93"/>
      <c r="N93" s="75"/>
    </row>
    <row r="94" spans="1:14" ht="20.100000000000001" customHeight="1" x14ac:dyDescent="0.25">
      <c r="A94" s="89"/>
      <c r="B94" s="72"/>
      <c r="C94" s="73"/>
      <c r="D94" s="74"/>
      <c r="E94" s="76"/>
      <c r="M94"/>
      <c r="N94" s="75"/>
    </row>
    <row r="95" spans="1:14" ht="20.100000000000001" customHeight="1" x14ac:dyDescent="0.25">
      <c r="A95" s="89"/>
      <c r="B95" s="72"/>
      <c r="C95" s="73"/>
      <c r="D95" s="74"/>
      <c r="E95" s="76"/>
      <c r="M95"/>
      <c r="N95" s="75"/>
    </row>
    <row r="96" spans="1:14" ht="20.100000000000001" customHeight="1" x14ac:dyDescent="0.25">
      <c r="A96" s="89"/>
      <c r="B96" s="72"/>
      <c r="C96" s="73"/>
      <c r="D96" s="74"/>
      <c r="E96" s="76"/>
      <c r="M96"/>
      <c r="N96" s="75"/>
    </row>
    <row r="97" spans="1:14" ht="20.100000000000001" customHeight="1" x14ac:dyDescent="0.25">
      <c r="A97" s="89"/>
      <c r="B97" s="72"/>
      <c r="C97" s="73"/>
      <c r="D97" s="74"/>
      <c r="E97" s="76"/>
      <c r="M97"/>
      <c r="N97" s="75"/>
    </row>
    <row r="98" spans="1:14" ht="20.100000000000001" customHeight="1" x14ac:dyDescent="0.25">
      <c r="A98" s="89"/>
      <c r="B98" s="72"/>
      <c r="C98" s="73"/>
      <c r="D98" s="74"/>
      <c r="E98" s="76"/>
      <c r="M98"/>
      <c r="N98" s="75"/>
    </row>
    <row r="99" spans="1:14" ht="20.100000000000001" customHeight="1" x14ac:dyDescent="0.25">
      <c r="A99" s="89"/>
      <c r="B99" s="72"/>
      <c r="C99" s="73"/>
      <c r="D99" s="74"/>
      <c r="E99" s="76"/>
      <c r="M99"/>
      <c r="N99" s="75"/>
    </row>
    <row r="100" spans="1:14" ht="20.100000000000001" customHeight="1" x14ac:dyDescent="0.25">
      <c r="A100" s="89"/>
      <c r="B100" s="72"/>
      <c r="C100" s="73"/>
      <c r="D100" s="74"/>
      <c r="E100" s="76"/>
      <c r="M100"/>
      <c r="N100" s="75"/>
    </row>
    <row r="101" spans="1:14" ht="20.100000000000001" customHeight="1" x14ac:dyDescent="0.25">
      <c r="A101" s="89"/>
      <c r="B101" s="72"/>
      <c r="C101" s="73"/>
      <c r="D101" s="74"/>
      <c r="E101" s="76"/>
      <c r="M101"/>
      <c r="N101" s="75"/>
    </row>
    <row r="102" spans="1:14" ht="20.100000000000001" customHeight="1" x14ac:dyDescent="0.25">
      <c r="A102" s="89"/>
      <c r="B102" s="72"/>
      <c r="C102" s="73"/>
      <c r="D102" s="74"/>
      <c r="E102" s="76"/>
      <c r="M102"/>
      <c r="N102" s="75"/>
    </row>
    <row r="103" spans="1:14" ht="20.100000000000001" customHeight="1" x14ac:dyDescent="0.25">
      <c r="A103" s="89"/>
      <c r="B103" s="72"/>
      <c r="C103" s="73"/>
      <c r="D103" s="74"/>
      <c r="E103" s="76"/>
      <c r="M103"/>
      <c r="N103" s="75"/>
    </row>
    <row r="104" spans="1:14" ht="20.100000000000001" customHeight="1" x14ac:dyDescent="0.25">
      <c r="A104" s="89"/>
      <c r="B104" s="72"/>
      <c r="C104" s="73"/>
      <c r="D104" s="74"/>
      <c r="E104" s="76"/>
      <c r="M104"/>
      <c r="N104" s="75"/>
    </row>
    <row r="105" spans="1:14" ht="20.100000000000001" customHeight="1" x14ac:dyDescent="0.25">
      <c r="A105" s="89"/>
      <c r="B105" s="72"/>
      <c r="C105" s="73"/>
      <c r="D105" s="74"/>
      <c r="E105" s="76"/>
      <c r="M105"/>
      <c r="N105" s="75"/>
    </row>
    <row r="106" spans="1:14" ht="20.100000000000001" customHeight="1" x14ac:dyDescent="0.25">
      <c r="A106" s="89"/>
      <c r="B106" s="72"/>
      <c r="C106" s="73"/>
      <c r="D106" s="74"/>
      <c r="E106" s="76"/>
      <c r="M106"/>
      <c r="N106" s="75"/>
    </row>
    <row r="107" spans="1:14" ht="20.100000000000001" customHeight="1" x14ac:dyDescent="0.25">
      <c r="A107" s="89"/>
      <c r="B107" s="72"/>
      <c r="C107" s="73"/>
      <c r="D107" s="74"/>
      <c r="E107" s="76"/>
      <c r="M107"/>
      <c r="N107" s="75"/>
    </row>
    <row r="108" spans="1:14" ht="20.100000000000001" customHeight="1" x14ac:dyDescent="0.25">
      <c r="A108" s="89"/>
      <c r="B108" s="72"/>
      <c r="C108" s="73"/>
      <c r="D108" s="74"/>
      <c r="E108" s="76"/>
      <c r="M108"/>
      <c r="N108" s="75"/>
    </row>
    <row r="109" spans="1:14" ht="20.100000000000001" customHeight="1" x14ac:dyDescent="0.25">
      <c r="A109" s="89"/>
      <c r="B109" s="72"/>
      <c r="C109" s="73"/>
      <c r="D109" s="74"/>
      <c r="E109" s="76"/>
      <c r="M109"/>
      <c r="N109" s="75"/>
    </row>
    <row r="110" spans="1:14" ht="20.100000000000001" customHeight="1" x14ac:dyDescent="0.25">
      <c r="A110" s="89"/>
      <c r="B110" s="72"/>
      <c r="C110" s="73"/>
      <c r="D110" s="74"/>
      <c r="E110" s="76"/>
      <c r="M110"/>
      <c r="N110" s="75"/>
    </row>
    <row r="111" spans="1:14" ht="20.100000000000001" customHeight="1" x14ac:dyDescent="0.25">
      <c r="A111" s="89"/>
      <c r="B111" s="72"/>
      <c r="C111" s="73"/>
      <c r="D111" s="74"/>
      <c r="E111" s="76"/>
      <c r="M111"/>
      <c r="N111" s="75"/>
    </row>
    <row r="112" spans="1:14" ht="20.100000000000001" customHeight="1" x14ac:dyDescent="0.25">
      <c r="A112" s="89"/>
      <c r="B112" s="72"/>
      <c r="C112" s="73"/>
      <c r="D112" s="74"/>
      <c r="E112" s="76"/>
      <c r="M112"/>
      <c r="N112" s="75"/>
    </row>
    <row r="113" spans="1:14" ht="20.100000000000001" customHeight="1" x14ac:dyDescent="0.25">
      <c r="A113" s="89"/>
      <c r="B113" s="72"/>
      <c r="C113" s="73"/>
      <c r="D113" s="74"/>
      <c r="E113" s="76"/>
      <c r="M113"/>
      <c r="N113" s="75"/>
    </row>
    <row r="114" spans="1:14" ht="20.100000000000001" customHeight="1" x14ac:dyDescent="0.25">
      <c r="A114" s="89"/>
      <c r="B114" s="72"/>
      <c r="C114" s="73"/>
      <c r="D114" s="74"/>
      <c r="E114" s="76"/>
      <c r="M114"/>
      <c r="N114" s="75"/>
    </row>
    <row r="115" spans="1:14" ht="20.100000000000001" customHeight="1" x14ac:dyDescent="0.25">
      <c r="A115" s="89"/>
      <c r="B115" s="72"/>
      <c r="C115" s="73"/>
      <c r="D115" s="74"/>
      <c r="E115" s="76"/>
      <c r="M115"/>
      <c r="N115" s="75"/>
    </row>
    <row r="116" spans="1:14" ht="20.100000000000001" customHeight="1" x14ac:dyDescent="0.25">
      <c r="A116" s="89"/>
      <c r="B116" s="72"/>
      <c r="C116" s="73"/>
      <c r="D116" s="74"/>
      <c r="E116" s="76"/>
      <c r="M116"/>
      <c r="N116" s="75"/>
    </row>
    <row r="117" spans="1:14" ht="20.100000000000001" customHeight="1" x14ac:dyDescent="0.25">
      <c r="A117" s="89"/>
      <c r="B117" s="72"/>
      <c r="C117" s="73"/>
      <c r="D117" s="74"/>
      <c r="E117" s="76"/>
      <c r="M117"/>
      <c r="N117" s="75"/>
    </row>
    <row r="118" spans="1:14" ht="20.100000000000001" customHeight="1" x14ac:dyDescent="0.25">
      <c r="A118" s="89"/>
      <c r="B118" s="72"/>
      <c r="C118" s="73"/>
      <c r="D118" s="74"/>
      <c r="E118" s="76"/>
      <c r="M118"/>
      <c r="N118" s="75"/>
    </row>
    <row r="119" spans="1:14" ht="20.100000000000001" customHeight="1" x14ac:dyDescent="0.25">
      <c r="A119" s="89"/>
      <c r="B119" s="72"/>
      <c r="C119" s="73"/>
      <c r="D119" s="74"/>
      <c r="E119" s="76"/>
      <c r="M119"/>
      <c r="N119" s="75"/>
    </row>
    <row r="120" spans="1:14" ht="20.100000000000001" customHeight="1" x14ac:dyDescent="0.25">
      <c r="A120" s="89"/>
      <c r="B120" s="72"/>
      <c r="C120" s="73"/>
      <c r="D120" s="74"/>
      <c r="E120" s="76"/>
      <c r="M120"/>
      <c r="N120" s="75"/>
    </row>
    <row r="121" spans="1:14" ht="20.100000000000001" customHeight="1" x14ac:dyDescent="0.25">
      <c r="A121" s="89"/>
      <c r="B121" s="72"/>
      <c r="C121" s="73"/>
      <c r="D121" s="74"/>
      <c r="E121" s="76"/>
      <c r="M121"/>
      <c r="N121" s="75"/>
    </row>
    <row r="122" spans="1:14" ht="20.100000000000001" customHeight="1" x14ac:dyDescent="0.25">
      <c r="A122" s="89"/>
      <c r="B122" s="72"/>
      <c r="C122" s="73"/>
      <c r="D122" s="74"/>
      <c r="E122" s="76"/>
      <c r="M122"/>
      <c r="N122" s="75"/>
    </row>
    <row r="123" spans="1:14" ht="20.100000000000001" customHeight="1" x14ac:dyDescent="0.25">
      <c r="A123" s="89"/>
      <c r="B123" s="72"/>
      <c r="C123" s="73"/>
      <c r="D123" s="74"/>
      <c r="E123" s="76"/>
      <c r="M123"/>
      <c r="N123" s="75"/>
    </row>
    <row r="124" spans="1:14" ht="20.100000000000001" customHeight="1" x14ac:dyDescent="0.25">
      <c r="A124" s="89"/>
      <c r="B124" s="72"/>
      <c r="C124" s="73"/>
      <c r="D124" s="74"/>
      <c r="E124" s="76"/>
      <c r="M124"/>
      <c r="N124" s="75"/>
    </row>
    <row r="125" spans="1:14" ht="20.100000000000001" customHeight="1" x14ac:dyDescent="0.25">
      <c r="A125" s="89"/>
      <c r="B125" s="72"/>
      <c r="C125" s="73"/>
      <c r="D125" s="74"/>
      <c r="E125" s="76"/>
      <c r="M125"/>
      <c r="N125" s="75"/>
    </row>
    <row r="126" spans="1:14" ht="20.100000000000001" customHeight="1" x14ac:dyDescent="0.25">
      <c r="A126" s="89"/>
      <c r="B126" s="72"/>
      <c r="C126" s="73"/>
      <c r="D126" s="74"/>
      <c r="E126" s="76"/>
      <c r="M126"/>
      <c r="N126" s="75"/>
    </row>
    <row r="127" spans="1:14" ht="20.100000000000001" customHeight="1" x14ac:dyDescent="0.25">
      <c r="A127" s="89"/>
      <c r="B127" s="72"/>
      <c r="C127" s="73"/>
      <c r="D127" s="74"/>
      <c r="E127" s="76"/>
      <c r="M127"/>
      <c r="N127" s="75"/>
    </row>
    <row r="128" spans="1:14" ht="20.100000000000001" customHeight="1" x14ac:dyDescent="0.25">
      <c r="A128" s="89"/>
      <c r="B128" s="72"/>
      <c r="C128" s="73"/>
      <c r="D128" s="74"/>
      <c r="E128" s="76"/>
      <c r="M128"/>
      <c r="N128" s="75"/>
    </row>
    <row r="129" spans="1:14" ht="20.100000000000001" customHeight="1" x14ac:dyDescent="0.25">
      <c r="A129" s="89"/>
      <c r="B129" s="72"/>
      <c r="C129" s="73"/>
      <c r="D129" s="74"/>
      <c r="E129" s="76"/>
      <c r="M129"/>
      <c r="N129" s="75"/>
    </row>
    <row r="130" spans="1:14" ht="20.100000000000001" customHeight="1" x14ac:dyDescent="0.25">
      <c r="A130" s="89"/>
      <c r="B130" s="72"/>
      <c r="C130" s="73"/>
      <c r="D130" s="74"/>
      <c r="E130" s="76"/>
      <c r="M130"/>
      <c r="N130" s="75"/>
    </row>
    <row r="131" spans="1:14" ht="20.100000000000001" customHeight="1" x14ac:dyDescent="0.25">
      <c r="A131" s="89"/>
      <c r="B131" s="72"/>
      <c r="C131" s="73"/>
      <c r="D131" s="74"/>
      <c r="E131" s="76"/>
      <c r="M131"/>
      <c r="N131" s="75"/>
    </row>
    <row r="132" spans="1:14" ht="20.100000000000001" customHeight="1" x14ac:dyDescent="0.25">
      <c r="A132" s="89"/>
      <c r="B132" s="72"/>
      <c r="C132" s="73"/>
      <c r="D132" s="74"/>
      <c r="E132" s="76"/>
      <c r="M132"/>
      <c r="N132" s="75"/>
    </row>
    <row r="133" spans="1:14" ht="20.100000000000001" customHeight="1" x14ac:dyDescent="0.25">
      <c r="A133" s="89"/>
      <c r="B133" s="72"/>
      <c r="C133" s="73"/>
      <c r="D133" s="74"/>
      <c r="E133" s="76"/>
      <c r="M133"/>
      <c r="N133" s="75"/>
    </row>
    <row r="134" spans="1:14" ht="20.100000000000001" customHeight="1" x14ac:dyDescent="0.25">
      <c r="A134" s="89"/>
      <c r="B134" s="72"/>
      <c r="C134" s="73"/>
      <c r="D134" s="74"/>
      <c r="E134" s="76"/>
      <c r="M134"/>
      <c r="N134" s="75"/>
    </row>
    <row r="135" spans="1:14" ht="20.100000000000001" customHeight="1" x14ac:dyDescent="0.25">
      <c r="A135" s="89"/>
      <c r="B135" s="72"/>
      <c r="C135" s="73"/>
      <c r="D135" s="74"/>
      <c r="E135" s="76"/>
      <c r="M135"/>
      <c r="N135" s="75"/>
    </row>
    <row r="136" spans="1:14" ht="20.100000000000001" customHeight="1" x14ac:dyDescent="0.25">
      <c r="A136" s="89"/>
      <c r="B136" s="72"/>
      <c r="C136" s="73"/>
      <c r="D136" s="74"/>
      <c r="E136" s="76"/>
      <c r="M136"/>
      <c r="N136" s="75"/>
    </row>
    <row r="137" spans="1:14" ht="20.100000000000001" customHeight="1" x14ac:dyDescent="0.25">
      <c r="A137" s="89"/>
      <c r="B137" s="72"/>
      <c r="C137" s="73"/>
      <c r="D137" s="74"/>
      <c r="E137" s="76"/>
      <c r="M137"/>
      <c r="N137" s="75"/>
    </row>
    <row r="138" spans="1:14" ht="20.100000000000001" customHeight="1" x14ac:dyDescent="0.25">
      <c r="A138" s="89"/>
      <c r="B138" s="72"/>
      <c r="C138" s="73"/>
      <c r="D138" s="74"/>
      <c r="E138" s="76"/>
      <c r="M138"/>
      <c r="N138" s="75"/>
    </row>
    <row r="139" spans="1:14" ht="20.100000000000001" customHeight="1" x14ac:dyDescent="0.25">
      <c r="A139" s="89"/>
      <c r="B139" s="72"/>
      <c r="C139" s="73"/>
      <c r="D139" s="74"/>
      <c r="E139" s="76"/>
      <c r="M139"/>
      <c r="N139" s="75"/>
    </row>
    <row r="140" spans="1:14" ht="20.100000000000001" customHeight="1" x14ac:dyDescent="0.25">
      <c r="A140" s="89"/>
      <c r="B140" s="72"/>
      <c r="C140" s="73"/>
      <c r="D140" s="74"/>
      <c r="E140" s="76"/>
      <c r="M140"/>
      <c r="N140" s="75"/>
    </row>
    <row r="141" spans="1:14" ht="20.100000000000001" customHeight="1" x14ac:dyDescent="0.25">
      <c r="A141" s="89"/>
      <c r="B141" s="72"/>
      <c r="C141" s="73"/>
      <c r="D141" s="74"/>
      <c r="E141" s="76"/>
      <c r="M141"/>
      <c r="N141" s="75"/>
    </row>
    <row r="142" spans="1:14" ht="20.100000000000001" customHeight="1" x14ac:dyDescent="0.25">
      <c r="A142" s="89"/>
      <c r="B142" s="72"/>
      <c r="C142" s="73"/>
      <c r="D142" s="74"/>
      <c r="E142" s="76"/>
      <c r="M142"/>
      <c r="N142" s="75"/>
    </row>
    <row r="143" spans="1:14" ht="20.100000000000001" customHeight="1" x14ac:dyDescent="0.25">
      <c r="A143" s="89"/>
      <c r="B143" s="72"/>
      <c r="C143" s="73"/>
      <c r="D143" s="74"/>
      <c r="E143" s="76"/>
      <c r="M143"/>
      <c r="N143" s="75"/>
    </row>
    <row r="144" spans="1:14" ht="20.100000000000001" customHeight="1" x14ac:dyDescent="0.25">
      <c r="A144" s="89"/>
      <c r="B144" s="72"/>
      <c r="C144" s="73"/>
      <c r="D144" s="74"/>
      <c r="E144" s="76"/>
      <c r="M144"/>
      <c r="N144" s="75"/>
    </row>
    <row r="145" spans="1:14" ht="20.100000000000001" customHeight="1" x14ac:dyDescent="0.25">
      <c r="A145" s="89"/>
      <c r="B145" s="72"/>
      <c r="C145" s="73"/>
      <c r="D145" s="74"/>
      <c r="E145" s="76"/>
      <c r="M145"/>
      <c r="N145" s="75"/>
    </row>
    <row r="146" spans="1:14" ht="20.100000000000001" customHeight="1" x14ac:dyDescent="0.25">
      <c r="A146" s="89"/>
      <c r="B146" s="72"/>
      <c r="C146" s="73"/>
      <c r="D146" s="74"/>
      <c r="E146" s="76"/>
      <c r="M146"/>
      <c r="N146" s="75"/>
    </row>
    <row r="147" spans="1:14" ht="20.100000000000001" customHeight="1" x14ac:dyDescent="0.25">
      <c r="A147" s="89"/>
      <c r="B147" s="72"/>
      <c r="C147" s="73"/>
      <c r="D147" s="74"/>
      <c r="E147" s="76"/>
      <c r="M147"/>
      <c r="N147" s="75"/>
    </row>
    <row r="148" spans="1:14" ht="20.100000000000001" customHeight="1" x14ac:dyDescent="0.25">
      <c r="A148" s="89"/>
      <c r="B148" s="72"/>
      <c r="C148" s="73"/>
      <c r="D148" s="74"/>
      <c r="E148" s="76"/>
      <c r="M148"/>
      <c r="N148" s="75"/>
    </row>
    <row r="149" spans="1:14" ht="20.100000000000001" customHeight="1" x14ac:dyDescent="0.25">
      <c r="A149" s="89"/>
      <c r="B149" s="72"/>
      <c r="C149" s="73"/>
      <c r="D149" s="74"/>
      <c r="E149" s="76"/>
      <c r="M149"/>
      <c r="N149" s="75"/>
    </row>
    <row r="150" spans="1:14" ht="20.100000000000001" customHeight="1" x14ac:dyDescent="0.25">
      <c r="A150" s="89"/>
      <c r="B150" s="72"/>
      <c r="C150" s="73"/>
      <c r="D150" s="74"/>
      <c r="E150" s="76"/>
      <c r="M150"/>
      <c r="N150" s="75"/>
    </row>
    <row r="151" spans="1:14" ht="20.100000000000001" customHeight="1" x14ac:dyDescent="0.25">
      <c r="A151" s="89"/>
      <c r="B151" s="72"/>
      <c r="C151" s="73"/>
      <c r="D151" s="74"/>
      <c r="E151" s="76"/>
      <c r="M151"/>
      <c r="N151" s="75"/>
    </row>
    <row r="152" spans="1:14" ht="20.100000000000001" customHeight="1" x14ac:dyDescent="0.25">
      <c r="A152" s="89"/>
      <c r="B152" s="72"/>
      <c r="C152" s="73"/>
      <c r="D152" s="74"/>
      <c r="E152" s="76"/>
      <c r="M152"/>
      <c r="N152" s="75"/>
    </row>
    <row r="153" spans="1:14" ht="20.100000000000001" customHeight="1" x14ac:dyDescent="0.25">
      <c r="A153" s="89"/>
      <c r="B153" s="72"/>
      <c r="C153" s="73"/>
      <c r="D153" s="74"/>
      <c r="E153" s="76"/>
      <c r="M153"/>
      <c r="N153" s="75"/>
    </row>
    <row r="154" spans="1:14" ht="20.100000000000001" customHeight="1" x14ac:dyDescent="0.25">
      <c r="A154" s="89"/>
      <c r="B154" s="72"/>
      <c r="C154" s="73"/>
      <c r="D154" s="74"/>
      <c r="E154" s="76"/>
      <c r="M154"/>
      <c r="N154" s="75"/>
    </row>
    <row r="155" spans="1:14" ht="20.100000000000001" customHeight="1" x14ac:dyDescent="0.25">
      <c r="A155" s="89"/>
      <c r="B155" s="72"/>
      <c r="C155" s="73"/>
      <c r="D155" s="74"/>
      <c r="E155" s="76"/>
      <c r="M155"/>
      <c r="N155" s="75"/>
    </row>
    <row r="156" spans="1:14" ht="20.100000000000001" customHeight="1" x14ac:dyDescent="0.25">
      <c r="A156" s="89"/>
      <c r="B156" s="72"/>
      <c r="C156" s="73"/>
      <c r="D156" s="74"/>
      <c r="E156" s="76"/>
      <c r="M156"/>
      <c r="N156" s="75"/>
    </row>
    <row r="157" spans="1:14" ht="20.100000000000001" customHeight="1" x14ac:dyDescent="0.25">
      <c r="A157" s="89"/>
      <c r="B157" s="72"/>
      <c r="C157" s="73"/>
      <c r="D157" s="74"/>
      <c r="E157" s="76"/>
      <c r="M157"/>
      <c r="N157" s="75"/>
    </row>
    <row r="158" spans="1:14" ht="20.100000000000001" customHeight="1" x14ac:dyDescent="0.25">
      <c r="A158" s="89"/>
      <c r="B158" s="72"/>
      <c r="C158" s="73"/>
      <c r="D158" s="74"/>
      <c r="E158" s="76"/>
      <c r="M158"/>
      <c r="N158" s="75"/>
    </row>
    <row r="159" spans="1:14" ht="20.100000000000001" customHeight="1" x14ac:dyDescent="0.25">
      <c r="A159" s="89"/>
      <c r="B159" s="72"/>
      <c r="C159" s="73"/>
      <c r="D159" s="74"/>
      <c r="E159" s="76"/>
      <c r="M159"/>
      <c r="N159" s="75"/>
    </row>
    <row r="160" spans="1:14" ht="20.100000000000001" customHeight="1" x14ac:dyDescent="0.25">
      <c r="A160" s="89"/>
      <c r="B160" s="72"/>
      <c r="C160" s="73"/>
      <c r="D160" s="74"/>
      <c r="E160" s="76"/>
      <c r="M160"/>
      <c r="N160" s="75"/>
    </row>
    <row r="161" spans="1:14" ht="20.100000000000001" customHeight="1" x14ac:dyDescent="0.25">
      <c r="A161" s="89"/>
      <c r="B161" s="72"/>
      <c r="C161" s="73"/>
      <c r="D161" s="74"/>
      <c r="E161" s="76"/>
      <c r="M161"/>
      <c r="N161" s="75"/>
    </row>
    <row r="162" spans="1:14" ht="20.100000000000001" customHeight="1" x14ac:dyDescent="0.25">
      <c r="A162" s="89"/>
      <c r="B162" s="72"/>
      <c r="C162" s="73"/>
      <c r="D162" s="74"/>
      <c r="E162" s="76"/>
      <c r="M162"/>
      <c r="N162" s="75"/>
    </row>
    <row r="163" spans="1:14" ht="20.100000000000001" customHeight="1" x14ac:dyDescent="0.25">
      <c r="A163" s="89"/>
      <c r="B163" s="72"/>
      <c r="C163" s="73"/>
      <c r="D163" s="74"/>
      <c r="E163" s="76"/>
      <c r="M163"/>
      <c r="N163" s="75"/>
    </row>
    <row r="164" spans="1:14" ht="20.100000000000001" customHeight="1" x14ac:dyDescent="0.25">
      <c r="A164" s="89"/>
      <c r="B164" s="72"/>
      <c r="C164" s="73"/>
      <c r="D164" s="74"/>
      <c r="E164" s="76"/>
      <c r="M164"/>
      <c r="N164" s="75"/>
    </row>
    <row r="165" spans="1:14" ht="20.100000000000001" customHeight="1" x14ac:dyDescent="0.25">
      <c r="A165" s="89"/>
      <c r="B165" s="72"/>
      <c r="C165" s="73"/>
      <c r="D165" s="74"/>
      <c r="E165" s="76"/>
      <c r="M165"/>
      <c r="N165" s="75"/>
    </row>
    <row r="166" spans="1:14" ht="20.100000000000001" customHeight="1" x14ac:dyDescent="0.25">
      <c r="A166" s="89"/>
      <c r="B166" s="72"/>
      <c r="C166" s="73"/>
      <c r="D166" s="74"/>
      <c r="E166" s="76"/>
      <c r="M166"/>
      <c r="N166" s="75"/>
    </row>
    <row r="167" spans="1:14" ht="20.100000000000001" customHeight="1" x14ac:dyDescent="0.25">
      <c r="A167" s="89"/>
      <c r="B167" s="72"/>
      <c r="C167" s="73"/>
      <c r="D167" s="74"/>
      <c r="E167" s="76"/>
      <c r="M167"/>
      <c r="N167" s="75"/>
    </row>
    <row r="168" spans="1:14" ht="20.100000000000001" customHeight="1" x14ac:dyDescent="0.25">
      <c r="A168" s="89"/>
      <c r="B168" s="72"/>
      <c r="C168" s="73"/>
      <c r="D168" s="74"/>
      <c r="E168" s="76"/>
      <c r="M168"/>
      <c r="N168" s="75"/>
    </row>
    <row r="169" spans="1:14" ht="20.100000000000001" customHeight="1" x14ac:dyDescent="0.25">
      <c r="A169" s="89"/>
      <c r="B169" s="72"/>
      <c r="C169" s="73"/>
      <c r="D169" s="74"/>
      <c r="E169" s="76"/>
      <c r="M169"/>
      <c r="N169" s="75"/>
    </row>
    <row r="170" spans="1:14" ht="20.100000000000001" customHeight="1" x14ac:dyDescent="0.25">
      <c r="A170" s="89"/>
      <c r="B170" s="72"/>
      <c r="C170" s="73"/>
      <c r="D170" s="74"/>
      <c r="E170" s="76"/>
      <c r="M170"/>
      <c r="N170" s="75"/>
    </row>
    <row r="171" spans="1:14" ht="20.100000000000001" customHeight="1" x14ac:dyDescent="0.25">
      <c r="A171" s="89"/>
      <c r="B171" s="72"/>
      <c r="C171" s="73"/>
      <c r="D171" s="74"/>
      <c r="E171" s="76"/>
      <c r="M171"/>
      <c r="N171" s="75"/>
    </row>
    <row r="172" spans="1:14" ht="20.100000000000001" customHeight="1" x14ac:dyDescent="0.25">
      <c r="A172" s="89"/>
      <c r="B172" s="72"/>
      <c r="C172" s="73"/>
      <c r="D172" s="74"/>
      <c r="E172" s="76"/>
      <c r="M172"/>
      <c r="N172" s="75"/>
    </row>
    <row r="173" spans="1:14" ht="20.100000000000001" customHeight="1" x14ac:dyDescent="0.25">
      <c r="A173" s="89"/>
      <c r="B173" s="72"/>
      <c r="C173" s="73"/>
      <c r="D173" s="74"/>
      <c r="E173" s="76"/>
      <c r="M173"/>
      <c r="N173" s="75"/>
    </row>
    <row r="174" spans="1:14" ht="20.100000000000001" customHeight="1" x14ac:dyDescent="0.25">
      <c r="A174" s="89"/>
      <c r="B174" s="72"/>
      <c r="C174" s="73"/>
      <c r="D174" s="74"/>
      <c r="E174" s="76"/>
      <c r="M174"/>
      <c r="N174" s="75"/>
    </row>
    <row r="175" spans="1:14" ht="20.100000000000001" customHeight="1" x14ac:dyDescent="0.25">
      <c r="A175" s="89"/>
      <c r="B175" s="72"/>
      <c r="C175" s="73"/>
      <c r="D175" s="74"/>
      <c r="E175" s="76"/>
      <c r="M175"/>
      <c r="N175" s="75"/>
    </row>
    <row r="176" spans="1:14" ht="20.100000000000001" customHeight="1" x14ac:dyDescent="0.25">
      <c r="A176" s="89"/>
      <c r="B176" s="72"/>
      <c r="C176" s="73"/>
      <c r="D176" s="74"/>
      <c r="E176" s="76"/>
      <c r="M176"/>
      <c r="N176" s="75"/>
    </row>
    <row r="177" spans="1:14" ht="20.100000000000001" customHeight="1" x14ac:dyDescent="0.25">
      <c r="A177" s="89"/>
      <c r="B177" s="72"/>
      <c r="C177" s="73"/>
      <c r="D177" s="74"/>
      <c r="E177" s="76"/>
      <c r="M177"/>
      <c r="N177" s="75"/>
    </row>
    <row r="178" spans="1:14" ht="20.100000000000001" customHeight="1" x14ac:dyDescent="0.25">
      <c r="A178" s="89"/>
      <c r="B178" s="72"/>
      <c r="C178" s="73"/>
      <c r="D178" s="74"/>
      <c r="E178" s="76"/>
      <c r="M178"/>
      <c r="N178" s="75"/>
    </row>
    <row r="179" spans="1:14" ht="20.100000000000001" customHeight="1" x14ac:dyDescent="0.25">
      <c r="A179" s="89"/>
      <c r="B179" s="72"/>
      <c r="C179" s="73"/>
      <c r="D179" s="74"/>
      <c r="E179" s="76"/>
      <c r="M179"/>
      <c r="N179" s="75"/>
    </row>
    <row r="180" spans="1:14" ht="20.100000000000001" customHeight="1" x14ac:dyDescent="0.25">
      <c r="A180" s="89"/>
      <c r="B180" s="72"/>
      <c r="C180" s="73"/>
      <c r="D180" s="74"/>
      <c r="E180" s="76"/>
      <c r="M180"/>
      <c r="N180" s="75"/>
    </row>
    <row r="181" spans="1:14" ht="20.100000000000001" customHeight="1" x14ac:dyDescent="0.25">
      <c r="A181" s="89"/>
      <c r="B181" s="72"/>
      <c r="C181" s="73"/>
      <c r="D181" s="74"/>
      <c r="E181" s="76"/>
      <c r="M181"/>
      <c r="N181" s="75"/>
    </row>
    <row r="182" spans="1:14" ht="20.100000000000001" customHeight="1" x14ac:dyDescent="0.25">
      <c r="A182" s="89"/>
      <c r="B182" s="72"/>
      <c r="C182" s="73"/>
      <c r="D182" s="74"/>
      <c r="E182" s="76"/>
      <c r="M182"/>
      <c r="N182" s="75"/>
    </row>
    <row r="183" spans="1:14" ht="20.100000000000001" customHeight="1" x14ac:dyDescent="0.25">
      <c r="A183" s="89"/>
      <c r="B183" s="72"/>
      <c r="C183" s="73"/>
      <c r="D183" s="74"/>
      <c r="E183" s="76"/>
      <c r="M183"/>
      <c r="N183" s="75"/>
    </row>
    <row r="184" spans="1:14" ht="20.100000000000001" customHeight="1" x14ac:dyDescent="0.25">
      <c r="A184" s="89"/>
      <c r="B184" s="72"/>
      <c r="C184" s="73"/>
      <c r="D184" s="74"/>
      <c r="E184" s="76"/>
      <c r="M184"/>
      <c r="N184" s="75"/>
    </row>
    <row r="185" spans="1:14" ht="20.100000000000001" customHeight="1" x14ac:dyDescent="0.25">
      <c r="A185" s="89"/>
      <c r="B185" s="72"/>
      <c r="C185" s="73"/>
      <c r="D185" s="74"/>
      <c r="E185" s="76"/>
      <c r="M185"/>
      <c r="N185" s="75"/>
    </row>
    <row r="186" spans="1:14" ht="20.100000000000001" customHeight="1" x14ac:dyDescent="0.25">
      <c r="A186" s="89"/>
      <c r="B186" s="72"/>
      <c r="C186" s="73"/>
      <c r="D186" s="74"/>
      <c r="E186" s="76"/>
      <c r="M186"/>
      <c r="N186" s="75"/>
    </row>
    <row r="187" spans="1:14" ht="20.100000000000001" customHeight="1" x14ac:dyDescent="0.25">
      <c r="A187" s="89"/>
      <c r="B187" s="72"/>
      <c r="C187" s="73"/>
      <c r="D187" s="74"/>
      <c r="E187" s="76"/>
      <c r="M187"/>
      <c r="N187" s="75"/>
    </row>
    <row r="188" spans="1:14" ht="20.100000000000001" customHeight="1" x14ac:dyDescent="0.25">
      <c r="A188" s="89"/>
      <c r="B188" s="72"/>
      <c r="C188" s="73"/>
      <c r="D188" s="74"/>
      <c r="E188" s="76"/>
      <c r="M188"/>
      <c r="N188" s="75"/>
    </row>
    <row r="189" spans="1:14" ht="20.100000000000001" customHeight="1" x14ac:dyDescent="0.25">
      <c r="A189" s="89"/>
      <c r="B189" s="72"/>
      <c r="C189" s="73"/>
      <c r="D189" s="74"/>
      <c r="E189" s="76"/>
      <c r="M189"/>
      <c r="N189" s="75"/>
    </row>
    <row r="190" spans="1:14" ht="20.100000000000001" customHeight="1" x14ac:dyDescent="0.25">
      <c r="A190" s="89"/>
      <c r="B190" s="72"/>
      <c r="C190" s="73"/>
      <c r="D190" s="74"/>
      <c r="E190" s="76"/>
      <c r="M190"/>
      <c r="N190" s="75"/>
    </row>
    <row r="191" spans="1:14" ht="20.100000000000001" customHeight="1" x14ac:dyDescent="0.25">
      <c r="A191" s="89"/>
      <c r="B191" s="72"/>
      <c r="C191" s="73"/>
      <c r="D191" s="74"/>
      <c r="E191" s="76"/>
      <c r="M191"/>
      <c r="N191" s="75"/>
    </row>
    <row r="192" spans="1:14" ht="20.100000000000001" customHeight="1" x14ac:dyDescent="0.25">
      <c r="A192" s="89"/>
      <c r="B192" s="72"/>
      <c r="C192" s="73"/>
      <c r="D192" s="74"/>
      <c r="E192" s="76"/>
      <c r="M192"/>
      <c r="N192" s="75"/>
    </row>
    <row r="193" spans="1:14" ht="20.100000000000001" customHeight="1" x14ac:dyDescent="0.25">
      <c r="A193" s="89"/>
      <c r="B193" s="72"/>
      <c r="C193" s="73"/>
      <c r="D193" s="74"/>
      <c r="E193" s="76"/>
      <c r="M193"/>
      <c r="N193" s="75"/>
    </row>
    <row r="194" spans="1:14" ht="20.100000000000001" customHeight="1" x14ac:dyDescent="0.25">
      <c r="A194" s="89"/>
      <c r="B194" s="72"/>
      <c r="C194" s="73"/>
      <c r="D194" s="74"/>
      <c r="E194" s="76"/>
      <c r="M194"/>
      <c r="N194" s="75"/>
    </row>
    <row r="195" spans="1:14" ht="20.100000000000001" customHeight="1" x14ac:dyDescent="0.25">
      <c r="A195" s="89"/>
      <c r="B195" s="72"/>
      <c r="C195" s="73"/>
      <c r="D195" s="74"/>
      <c r="E195" s="76"/>
      <c r="M195"/>
      <c r="N195" s="75"/>
    </row>
    <row r="196" spans="1:14" ht="20.100000000000001" customHeight="1" x14ac:dyDescent="0.25">
      <c r="A196" s="89"/>
      <c r="B196" s="72"/>
      <c r="C196" s="73"/>
      <c r="D196" s="74"/>
      <c r="E196" s="76"/>
      <c r="M196"/>
      <c r="N196" s="75"/>
    </row>
    <row r="197" spans="1:14" ht="20.100000000000001" customHeight="1" x14ac:dyDescent="0.25">
      <c r="A197" s="89"/>
      <c r="B197" s="72"/>
      <c r="C197" s="73"/>
      <c r="D197" s="74"/>
      <c r="E197" s="76"/>
      <c r="M197"/>
      <c r="N197" s="75"/>
    </row>
    <row r="198" spans="1:14" ht="20.100000000000001" customHeight="1" x14ac:dyDescent="0.25">
      <c r="A198" s="89"/>
      <c r="B198" s="72"/>
      <c r="C198" s="73"/>
      <c r="D198" s="74"/>
      <c r="E198" s="76"/>
      <c r="M198"/>
      <c r="N198" s="75"/>
    </row>
    <row r="199" spans="1:14" ht="20.100000000000001" customHeight="1" x14ac:dyDescent="0.25">
      <c r="A199" s="89"/>
      <c r="B199" s="72"/>
      <c r="C199" s="73"/>
      <c r="D199" s="74"/>
      <c r="E199" s="76"/>
      <c r="M199"/>
      <c r="N199" s="75"/>
    </row>
    <row r="200" spans="1:14" ht="20.100000000000001" customHeight="1" x14ac:dyDescent="0.25">
      <c r="A200" s="89"/>
      <c r="B200" s="72"/>
      <c r="C200" s="73"/>
      <c r="D200" s="74"/>
      <c r="E200" s="76"/>
      <c r="M200"/>
      <c r="N200" s="75"/>
    </row>
    <row r="201" spans="1:14" ht="20.100000000000001" customHeight="1" x14ac:dyDescent="0.25">
      <c r="A201" s="89"/>
      <c r="B201" s="72"/>
      <c r="C201" s="73"/>
      <c r="D201" s="74"/>
      <c r="E201" s="76"/>
      <c r="M201"/>
      <c r="N201" s="75"/>
    </row>
    <row r="202" spans="1:14" ht="20.100000000000001" customHeight="1" x14ac:dyDescent="0.25">
      <c r="A202" s="89"/>
      <c r="B202" s="72"/>
      <c r="C202" s="73"/>
      <c r="D202" s="74"/>
      <c r="E202" s="76"/>
      <c r="M202"/>
      <c r="N202" s="75"/>
    </row>
    <row r="203" spans="1:14" ht="20.100000000000001" customHeight="1" x14ac:dyDescent="0.25">
      <c r="A203" s="89"/>
      <c r="B203" s="72"/>
      <c r="C203" s="73"/>
      <c r="D203" s="74"/>
      <c r="E203" s="76"/>
      <c r="M203"/>
      <c r="N203" s="75"/>
    </row>
    <row r="204" spans="1:14" ht="20.100000000000001" customHeight="1" x14ac:dyDescent="0.25">
      <c r="A204" s="89"/>
      <c r="B204" s="72"/>
      <c r="C204" s="73"/>
      <c r="D204" s="74"/>
      <c r="E204" s="76"/>
      <c r="M204"/>
      <c r="N204" s="75"/>
    </row>
    <row r="205" spans="1:14" ht="20.100000000000001" customHeight="1" x14ac:dyDescent="0.25">
      <c r="A205" s="89"/>
      <c r="B205" s="72"/>
      <c r="C205" s="73"/>
      <c r="D205" s="74"/>
      <c r="E205" s="76"/>
      <c r="M205"/>
      <c r="N205" s="75"/>
    </row>
    <row r="206" spans="1:14" ht="20.100000000000001" customHeight="1" x14ac:dyDescent="0.25">
      <c r="A206" s="89"/>
      <c r="B206" s="72"/>
      <c r="C206" s="73"/>
      <c r="D206" s="74"/>
      <c r="E206" s="76"/>
      <c r="M206"/>
      <c r="N206" s="75"/>
    </row>
    <row r="207" spans="1:14" ht="20.100000000000001" customHeight="1" x14ac:dyDescent="0.25">
      <c r="A207" s="89"/>
      <c r="B207" s="72"/>
      <c r="C207" s="73"/>
      <c r="D207" s="74"/>
      <c r="E207" s="76"/>
      <c r="M207"/>
      <c r="N207" s="75"/>
    </row>
    <row r="208" spans="1:14" ht="20.100000000000001" customHeight="1" x14ac:dyDescent="0.25">
      <c r="A208" s="89"/>
      <c r="B208" s="72"/>
      <c r="C208" s="73"/>
      <c r="D208" s="74"/>
      <c r="E208" s="76"/>
      <c r="M208"/>
      <c r="N208" s="75"/>
    </row>
    <row r="209" spans="1:14" ht="20.100000000000001" customHeight="1" x14ac:dyDescent="0.25">
      <c r="A209" s="89"/>
      <c r="B209" s="72"/>
      <c r="C209" s="73"/>
      <c r="D209" s="74"/>
      <c r="E209" s="76"/>
      <c r="M209"/>
      <c r="N209" s="75"/>
    </row>
    <row r="210" spans="1:14" ht="20.100000000000001" customHeight="1" x14ac:dyDescent="0.25">
      <c r="A210" s="89"/>
      <c r="B210" s="72"/>
      <c r="C210" s="73"/>
      <c r="D210" s="74"/>
      <c r="E210" s="76"/>
      <c r="M210"/>
      <c r="N210" s="75"/>
    </row>
    <row r="211" spans="1:14" ht="20.100000000000001" customHeight="1" x14ac:dyDescent="0.25">
      <c r="A211" s="89"/>
      <c r="B211" s="72"/>
      <c r="C211" s="73"/>
      <c r="D211" s="74"/>
      <c r="E211" s="76"/>
      <c r="M211"/>
      <c r="N211" s="75"/>
    </row>
    <row r="212" spans="1:14" ht="20.100000000000001" customHeight="1" x14ac:dyDescent="0.25">
      <c r="A212" s="89"/>
      <c r="B212" s="72"/>
      <c r="C212" s="73"/>
      <c r="D212" s="74"/>
      <c r="E212" s="76"/>
      <c r="M212"/>
      <c r="N212" s="75"/>
    </row>
    <row r="213" spans="1:14" ht="20.100000000000001" customHeight="1" x14ac:dyDescent="0.25">
      <c r="A213" s="89"/>
      <c r="B213" s="72"/>
      <c r="C213" s="73"/>
      <c r="D213" s="74"/>
      <c r="E213" s="76"/>
      <c r="M213"/>
      <c r="N213" s="75"/>
    </row>
    <row r="214" spans="1:14" ht="20.100000000000001" customHeight="1" x14ac:dyDescent="0.25">
      <c r="A214" s="89"/>
      <c r="B214" s="72"/>
      <c r="C214" s="73"/>
      <c r="D214" s="74"/>
      <c r="E214" s="76"/>
      <c r="M214"/>
      <c r="N214" s="75"/>
    </row>
    <row r="215" spans="1:14" ht="20.100000000000001" customHeight="1" x14ac:dyDescent="0.25">
      <c r="A215" s="89"/>
      <c r="B215" s="72"/>
      <c r="C215" s="73"/>
      <c r="D215" s="74"/>
      <c r="E215" s="76"/>
      <c r="M215"/>
      <c r="N215" s="75"/>
    </row>
    <row r="216" spans="1:14" ht="20.100000000000001" customHeight="1" x14ac:dyDescent="0.25">
      <c r="A216" s="89"/>
      <c r="B216" s="72"/>
      <c r="C216" s="73"/>
      <c r="D216" s="74"/>
      <c r="E216" s="76"/>
      <c r="M216"/>
      <c r="N216" s="75"/>
    </row>
    <row r="217" spans="1:14" ht="20.100000000000001" customHeight="1" x14ac:dyDescent="0.25">
      <c r="A217" s="89"/>
      <c r="B217" s="72"/>
      <c r="C217" s="73"/>
      <c r="D217" s="74"/>
      <c r="E217" s="76"/>
      <c r="M217"/>
      <c r="N217" s="75"/>
    </row>
    <row r="218" spans="1:14" ht="20.100000000000001" customHeight="1" x14ac:dyDescent="0.25">
      <c r="A218" s="89"/>
      <c r="B218" s="72"/>
      <c r="C218" s="73"/>
      <c r="D218" s="74"/>
      <c r="E218" s="76"/>
      <c r="M218"/>
      <c r="N218" s="75"/>
    </row>
    <row r="219" spans="1:14" ht="20.100000000000001" customHeight="1" x14ac:dyDescent="0.25">
      <c r="A219" s="89"/>
      <c r="B219" s="72"/>
      <c r="C219" s="73"/>
      <c r="D219" s="74"/>
      <c r="E219" s="76"/>
      <c r="M219"/>
      <c r="N219" s="75"/>
    </row>
    <row r="220" spans="1:14" ht="20.100000000000001" customHeight="1" x14ac:dyDescent="0.25">
      <c r="A220" s="89"/>
      <c r="B220" s="72"/>
      <c r="C220" s="73"/>
      <c r="D220" s="74"/>
      <c r="E220" s="76"/>
      <c r="M220"/>
      <c r="N220" s="75"/>
    </row>
    <row r="221" spans="1:14" ht="20.100000000000001" customHeight="1" x14ac:dyDescent="0.25">
      <c r="A221" s="89"/>
      <c r="B221" s="72"/>
      <c r="C221" s="73"/>
      <c r="D221" s="74"/>
      <c r="E221" s="76"/>
      <c r="M221"/>
      <c r="N221" s="75"/>
    </row>
    <row r="222" spans="1:14" ht="20.100000000000001" customHeight="1" x14ac:dyDescent="0.25">
      <c r="A222" s="89"/>
      <c r="B222" s="72"/>
      <c r="C222" s="73"/>
      <c r="D222" s="74"/>
      <c r="E222" s="76"/>
      <c r="M222"/>
      <c r="N222" s="75"/>
    </row>
    <row r="223" spans="1:14" ht="20.100000000000001" customHeight="1" x14ac:dyDescent="0.25">
      <c r="A223" s="89"/>
      <c r="B223" s="72"/>
      <c r="C223" s="73"/>
      <c r="D223" s="74"/>
      <c r="E223" s="76"/>
      <c r="M223"/>
      <c r="N223" s="75"/>
    </row>
    <row r="224" spans="1:14" ht="20.100000000000001" customHeight="1" x14ac:dyDescent="0.25">
      <c r="A224" s="89"/>
      <c r="B224" s="72"/>
      <c r="C224" s="73"/>
      <c r="D224" s="74"/>
      <c r="E224" s="76"/>
      <c r="M224"/>
      <c r="N224" s="75"/>
    </row>
    <row r="225" spans="1:14" ht="20.100000000000001" customHeight="1" x14ac:dyDescent="0.25">
      <c r="A225" s="89"/>
      <c r="B225" s="72"/>
      <c r="C225" s="73"/>
      <c r="D225" s="74"/>
      <c r="E225" s="76"/>
      <c r="M225"/>
      <c r="N225" s="75"/>
    </row>
    <row r="226" spans="1:14" ht="20.100000000000001" customHeight="1" x14ac:dyDescent="0.25">
      <c r="A226" s="89"/>
      <c r="B226" s="72"/>
      <c r="C226" s="73"/>
      <c r="D226" s="74"/>
      <c r="E226" s="76"/>
      <c r="M226"/>
      <c r="N226" s="75"/>
    </row>
    <row r="227" spans="1:14" ht="20.100000000000001" customHeight="1" x14ac:dyDescent="0.25">
      <c r="A227" s="89"/>
      <c r="B227" s="72"/>
      <c r="C227" s="73"/>
      <c r="D227" s="74"/>
      <c r="E227" s="76"/>
      <c r="M227"/>
      <c r="N227" s="75"/>
    </row>
    <row r="228" spans="1:14" ht="20.100000000000001" customHeight="1" x14ac:dyDescent="0.25">
      <c r="A228" s="89"/>
      <c r="B228" s="72"/>
      <c r="C228" s="73"/>
      <c r="D228" s="74"/>
      <c r="E228" s="76"/>
      <c r="M228"/>
      <c r="N228" s="75"/>
    </row>
    <row r="229" spans="1:14" ht="20.100000000000001" customHeight="1" x14ac:dyDescent="0.25">
      <c r="A229" s="89"/>
      <c r="B229" s="72"/>
      <c r="C229" s="73"/>
      <c r="D229" s="74"/>
      <c r="E229" s="76"/>
      <c r="M229"/>
      <c r="N229" s="75"/>
    </row>
    <row r="230" spans="1:14" ht="20.100000000000001" customHeight="1" x14ac:dyDescent="0.25">
      <c r="A230" s="89"/>
      <c r="B230" s="72"/>
      <c r="C230" s="73"/>
      <c r="D230" s="74"/>
      <c r="E230" s="76"/>
      <c r="M230"/>
      <c r="N230" s="75"/>
    </row>
    <row r="231" spans="1:14" ht="20.100000000000001" customHeight="1" x14ac:dyDescent="0.25">
      <c r="A231" s="89"/>
      <c r="B231" s="72"/>
      <c r="C231" s="73"/>
      <c r="D231" s="74"/>
      <c r="E231" s="76"/>
      <c r="M231"/>
      <c r="N231" s="75"/>
    </row>
    <row r="232" spans="1:14" ht="20.100000000000001" customHeight="1" x14ac:dyDescent="0.25">
      <c r="A232" s="89"/>
      <c r="B232" s="72"/>
      <c r="C232" s="73"/>
      <c r="D232" s="74"/>
      <c r="E232" s="76"/>
      <c r="M232"/>
      <c r="N232" s="75"/>
    </row>
    <row r="233" spans="1:14" ht="20.100000000000001" customHeight="1" x14ac:dyDescent="0.25">
      <c r="A233" s="89"/>
      <c r="B233" s="72"/>
      <c r="C233" s="73"/>
      <c r="D233" s="74"/>
      <c r="E233" s="76"/>
      <c r="M233"/>
      <c r="N233" s="75"/>
    </row>
    <row r="234" spans="1:14" ht="20.100000000000001" customHeight="1" x14ac:dyDescent="0.25">
      <c r="A234" s="89"/>
      <c r="B234" s="72"/>
      <c r="C234" s="73"/>
      <c r="D234" s="74"/>
      <c r="E234" s="76"/>
      <c r="M234"/>
      <c r="N234" s="75"/>
    </row>
    <row r="235" spans="1:14" ht="20.100000000000001" customHeight="1" x14ac:dyDescent="0.25">
      <c r="A235" s="89"/>
      <c r="B235" s="72"/>
      <c r="C235" s="73"/>
      <c r="D235" s="74"/>
      <c r="E235" s="76"/>
      <c r="M235"/>
      <c r="N235" s="75"/>
    </row>
    <row r="236" spans="1:14" ht="20.100000000000001" customHeight="1" x14ac:dyDescent="0.25">
      <c r="A236" s="89"/>
      <c r="B236" s="72"/>
      <c r="C236" s="73"/>
      <c r="D236" s="74"/>
      <c r="E236" s="76"/>
      <c r="M236"/>
      <c r="N236" s="75"/>
    </row>
    <row r="237" spans="1:14" ht="20.100000000000001" customHeight="1" x14ac:dyDescent="0.25">
      <c r="A237" s="89"/>
      <c r="B237" s="72"/>
      <c r="C237" s="73"/>
      <c r="D237" s="74"/>
      <c r="E237" s="76"/>
      <c r="M237"/>
      <c r="N237" s="75"/>
    </row>
    <row r="238" spans="1:14" ht="20.100000000000001" customHeight="1" x14ac:dyDescent="0.25">
      <c r="A238" s="89"/>
      <c r="B238" s="72"/>
      <c r="C238" s="73"/>
      <c r="D238" s="74"/>
      <c r="E238" s="76"/>
      <c r="M238"/>
      <c r="N238" s="75"/>
    </row>
    <row r="239" spans="1:14" ht="20.100000000000001" customHeight="1" x14ac:dyDescent="0.25">
      <c r="A239" s="89"/>
      <c r="B239" s="72"/>
      <c r="C239" s="73"/>
      <c r="D239" s="74"/>
      <c r="E239" s="76"/>
      <c r="M239"/>
      <c r="N239" s="75"/>
    </row>
    <row r="240" spans="1:14" ht="20.100000000000001" customHeight="1" x14ac:dyDescent="0.25">
      <c r="A240" s="89"/>
      <c r="B240" s="72"/>
      <c r="C240" s="73"/>
      <c r="D240" s="74"/>
      <c r="E240" s="76"/>
      <c r="M240"/>
      <c r="N240" s="75"/>
    </row>
    <row r="241" spans="1:14" ht="20.100000000000001" customHeight="1" x14ac:dyDescent="0.25">
      <c r="A241" s="89"/>
      <c r="B241" s="72"/>
      <c r="C241" s="73"/>
      <c r="D241" s="74"/>
      <c r="E241" s="76"/>
      <c r="M241"/>
      <c r="N241" s="75"/>
    </row>
    <row r="242" spans="1:14" ht="20.100000000000001" customHeight="1" x14ac:dyDescent="0.25">
      <c r="A242" s="89"/>
      <c r="B242" s="72"/>
      <c r="C242" s="73"/>
      <c r="D242" s="74"/>
      <c r="E242" s="76"/>
      <c r="M242"/>
      <c r="N242" s="75"/>
    </row>
    <row r="243" spans="1:14" ht="20.100000000000001" customHeight="1" x14ac:dyDescent="0.25">
      <c r="A243" s="89"/>
      <c r="B243" s="72"/>
      <c r="C243" s="73"/>
      <c r="D243" s="74"/>
      <c r="E243" s="76"/>
      <c r="M243"/>
      <c r="N243" s="75"/>
    </row>
    <row r="244" spans="1:14" ht="20.100000000000001" customHeight="1" x14ac:dyDescent="0.25">
      <c r="A244" s="89"/>
      <c r="B244" s="72"/>
      <c r="C244" s="73"/>
      <c r="D244" s="74"/>
      <c r="E244" s="76"/>
      <c r="M244"/>
      <c r="N244" s="75"/>
    </row>
    <row r="245" spans="1:14" ht="20.100000000000001" customHeight="1" x14ac:dyDescent="0.25">
      <c r="A245" s="89"/>
      <c r="B245" s="72"/>
      <c r="C245" s="73"/>
      <c r="D245" s="74"/>
      <c r="E245" s="76"/>
      <c r="M245"/>
      <c r="N245" s="75"/>
    </row>
    <row r="246" spans="1:14" ht="20.100000000000001" customHeight="1" x14ac:dyDescent="0.25">
      <c r="A246" s="89"/>
      <c r="B246" s="72"/>
      <c r="C246" s="73"/>
      <c r="D246" s="74"/>
      <c r="E246" s="76"/>
      <c r="M246"/>
      <c r="N246" s="75"/>
    </row>
    <row r="247" spans="1:14" ht="20.100000000000001" customHeight="1" x14ac:dyDescent="0.25">
      <c r="A247" s="89"/>
      <c r="B247" s="72"/>
      <c r="C247" s="73"/>
      <c r="D247" s="74"/>
      <c r="E247" s="76"/>
      <c r="M247"/>
      <c r="N247" s="75"/>
    </row>
    <row r="248" spans="1:14" ht="20.100000000000001" customHeight="1" x14ac:dyDescent="0.25">
      <c r="A248" s="89"/>
      <c r="B248" s="72"/>
      <c r="C248" s="73"/>
      <c r="D248" s="74"/>
      <c r="E248" s="76"/>
      <c r="M248"/>
      <c r="N248" s="75"/>
    </row>
    <row r="249" spans="1:14" ht="20.100000000000001" customHeight="1" x14ac:dyDescent="0.25">
      <c r="A249" s="89"/>
      <c r="B249" s="72"/>
      <c r="C249" s="73"/>
      <c r="D249" s="74"/>
      <c r="E249" s="76"/>
      <c r="M249"/>
      <c r="N249" s="75"/>
    </row>
    <row r="250" spans="1:14" ht="20.100000000000001" customHeight="1" x14ac:dyDescent="0.25">
      <c r="A250" s="89"/>
      <c r="B250" s="72"/>
      <c r="C250" s="73"/>
      <c r="D250" s="74"/>
      <c r="E250" s="76"/>
      <c r="M250"/>
      <c r="N250" s="75"/>
    </row>
    <row r="251" spans="1:14" ht="20.100000000000001" customHeight="1" x14ac:dyDescent="0.25">
      <c r="A251" s="89"/>
      <c r="B251" s="72"/>
      <c r="C251" s="73"/>
      <c r="D251" s="74"/>
      <c r="E251" s="76"/>
      <c r="M251"/>
      <c r="N251" s="75"/>
    </row>
    <row r="252" spans="1:14" ht="20.100000000000001" customHeight="1" x14ac:dyDescent="0.25">
      <c r="A252" s="89"/>
      <c r="B252" s="72"/>
      <c r="C252" s="73"/>
      <c r="D252" s="74"/>
      <c r="E252" s="76"/>
      <c r="M252"/>
      <c r="N252" s="75"/>
    </row>
    <row r="253" spans="1:14" ht="20.100000000000001" customHeight="1" x14ac:dyDescent="0.25">
      <c r="A253" s="89"/>
      <c r="B253" s="72"/>
      <c r="C253" s="73"/>
      <c r="D253" s="74"/>
      <c r="E253" s="76"/>
      <c r="M253"/>
      <c r="N253" s="75"/>
    </row>
    <row r="254" spans="1:14" ht="20.100000000000001" customHeight="1" x14ac:dyDescent="0.25">
      <c r="A254" s="89"/>
      <c r="B254" s="72"/>
      <c r="C254" s="73"/>
      <c r="D254" s="74"/>
      <c r="E254" s="76"/>
      <c r="M254"/>
      <c r="N254" s="75"/>
    </row>
    <row r="255" spans="1:14" ht="20.100000000000001" customHeight="1" x14ac:dyDescent="0.25">
      <c r="A255" s="89"/>
      <c r="B255" s="72"/>
      <c r="C255" s="73"/>
      <c r="D255" s="74"/>
      <c r="E255" s="76"/>
      <c r="M255"/>
      <c r="N255" s="75"/>
    </row>
    <row r="256" spans="1:14" ht="20.100000000000001" customHeight="1" x14ac:dyDescent="0.25">
      <c r="A256" s="89"/>
      <c r="B256" s="72"/>
      <c r="C256" s="73"/>
      <c r="D256" s="74"/>
      <c r="E256" s="76"/>
      <c r="M256"/>
      <c r="N256" s="75"/>
    </row>
    <row r="257" spans="1:13" ht="20.100000000000001" customHeight="1" x14ac:dyDescent="0.25">
      <c r="A257" s="89"/>
      <c r="B257" s="72"/>
      <c r="C257" s="73"/>
      <c r="D257" s="74"/>
      <c r="E257" s="76"/>
      <c r="M257"/>
    </row>
    <row r="258" spans="1:13" ht="20.100000000000001" customHeight="1" x14ac:dyDescent="0.25">
      <c r="A258" s="89"/>
      <c r="B258" s="72"/>
      <c r="C258" s="73"/>
      <c r="D258" s="74"/>
      <c r="E258" s="76"/>
      <c r="M258"/>
    </row>
    <row r="259" spans="1:13" ht="20.100000000000001" customHeight="1" x14ac:dyDescent="0.25">
      <c r="A259" s="89"/>
      <c r="B259" s="72"/>
      <c r="C259" s="73"/>
      <c r="D259" s="74"/>
      <c r="E259" s="76"/>
      <c r="M259"/>
    </row>
    <row r="260" spans="1:13" ht="20.100000000000001" customHeight="1" x14ac:dyDescent="0.25">
      <c r="A260" s="89"/>
      <c r="B260" s="72"/>
      <c r="C260" s="73"/>
      <c r="D260" s="74"/>
      <c r="E260" s="76"/>
      <c r="M260"/>
    </row>
    <row r="261" spans="1:13" ht="20.100000000000001" customHeight="1" x14ac:dyDescent="0.25">
      <c r="A261" s="89"/>
      <c r="B261" s="72"/>
      <c r="C261" s="73"/>
      <c r="D261" s="74"/>
      <c r="E261" s="76"/>
      <c r="M261"/>
    </row>
    <row r="262" spans="1:13" ht="20.100000000000001" customHeight="1" x14ac:dyDescent="0.25">
      <c r="A262" s="89"/>
      <c r="B262" s="72"/>
      <c r="C262" s="73"/>
      <c r="D262" s="74"/>
      <c r="E262" s="76"/>
      <c r="M262"/>
    </row>
    <row r="263" spans="1:13" ht="20.100000000000001" customHeight="1" x14ac:dyDescent="0.25">
      <c r="A263" s="89"/>
      <c r="B263" s="72"/>
      <c r="C263" s="73"/>
      <c r="D263" s="74"/>
      <c r="E263" s="76"/>
      <c r="M263"/>
    </row>
    <row r="264" spans="1:13" ht="20.100000000000001" customHeight="1" x14ac:dyDescent="0.25">
      <c r="A264" s="89"/>
      <c r="B264" s="72"/>
      <c r="C264" s="73"/>
      <c r="D264" s="74"/>
      <c r="E264" s="76"/>
      <c r="M264"/>
    </row>
    <row r="265" spans="1:13" ht="20.100000000000001" customHeight="1" x14ac:dyDescent="0.25">
      <c r="A265" s="89"/>
      <c r="B265" s="72"/>
      <c r="C265" s="73"/>
      <c r="D265" s="74"/>
      <c r="E265" s="76"/>
      <c r="M265"/>
    </row>
    <row r="266" spans="1:13" ht="20.100000000000001" customHeight="1" x14ac:dyDescent="0.25">
      <c r="A266" s="89"/>
      <c r="B266" s="72"/>
      <c r="C266" s="73"/>
      <c r="D266" s="74"/>
      <c r="E266" s="76"/>
      <c r="M266"/>
    </row>
    <row r="267" spans="1:13" ht="20.100000000000001" customHeight="1" x14ac:dyDescent="0.25">
      <c r="A267" s="89"/>
      <c r="B267" s="72"/>
      <c r="C267" s="73"/>
      <c r="D267" s="74"/>
      <c r="E267" s="76"/>
      <c r="M267"/>
    </row>
    <row r="268" spans="1:13" ht="20.100000000000001" customHeight="1" x14ac:dyDescent="0.25">
      <c r="A268" s="89"/>
      <c r="B268" s="72"/>
      <c r="C268" s="73"/>
      <c r="D268" s="74"/>
      <c r="E268" s="76"/>
      <c r="M268"/>
    </row>
    <row r="269" spans="1:13" ht="20.100000000000001" customHeight="1" x14ac:dyDescent="0.25">
      <c r="A269" s="89"/>
      <c r="B269" s="72"/>
      <c r="C269" s="73"/>
      <c r="D269" s="74"/>
      <c r="E269" s="76"/>
      <c r="M269"/>
    </row>
    <row r="270" spans="1:13" ht="20.100000000000001" customHeight="1" x14ac:dyDescent="0.25">
      <c r="A270" s="89"/>
      <c r="B270" s="72"/>
      <c r="C270" s="73"/>
      <c r="D270" s="74"/>
      <c r="E270" s="76"/>
      <c r="M270"/>
    </row>
    <row r="271" spans="1:13" ht="20.100000000000001" customHeight="1" x14ac:dyDescent="0.25">
      <c r="A271" s="89"/>
      <c r="B271" s="72"/>
      <c r="C271" s="73"/>
      <c r="D271" s="74"/>
      <c r="E271" s="76"/>
      <c r="M271"/>
    </row>
    <row r="272" spans="1:13" ht="20.100000000000001" customHeight="1" x14ac:dyDescent="0.25">
      <c r="M272"/>
    </row>
    <row r="273" spans="13:13" ht="20.100000000000001" customHeight="1" x14ac:dyDescent="0.25">
      <c r="M273"/>
    </row>
    <row r="274" spans="13:13" ht="20.100000000000001" customHeight="1" x14ac:dyDescent="0.25">
      <c r="M274"/>
    </row>
    <row r="275" spans="13:13" ht="20.100000000000001" customHeight="1" x14ac:dyDescent="0.25">
      <c r="M275"/>
    </row>
    <row r="276" spans="13:13" ht="20.100000000000001" customHeight="1" x14ac:dyDescent="0.25">
      <c r="M276"/>
    </row>
    <row r="277" spans="13:13" ht="20.100000000000001" customHeight="1" x14ac:dyDescent="0.25">
      <c r="M277"/>
    </row>
    <row r="278" spans="13:13" ht="20.100000000000001" customHeight="1" x14ac:dyDescent="0.25">
      <c r="M278"/>
    </row>
    <row r="279" spans="13:13" ht="20.100000000000001" customHeight="1" x14ac:dyDescent="0.25">
      <c r="M279"/>
    </row>
    <row r="280" spans="13:13" ht="20.100000000000001" customHeight="1" x14ac:dyDescent="0.25">
      <c r="M280"/>
    </row>
    <row r="281" spans="13:13" ht="20.100000000000001" customHeight="1" x14ac:dyDescent="0.25">
      <c r="M281"/>
    </row>
    <row r="282" spans="13:13" ht="20.100000000000001" customHeight="1" x14ac:dyDescent="0.25">
      <c r="M282"/>
    </row>
    <row r="283" spans="13:13" ht="20.100000000000001" customHeight="1" x14ac:dyDescent="0.25">
      <c r="M283"/>
    </row>
    <row r="284" spans="13:13" ht="20.100000000000001" customHeight="1" x14ac:dyDescent="0.25">
      <c r="M284"/>
    </row>
    <row r="285" spans="13:13" ht="20.100000000000001" customHeight="1" x14ac:dyDescent="0.25">
      <c r="M285"/>
    </row>
    <row r="286" spans="13:13" ht="20.100000000000001" customHeight="1" x14ac:dyDescent="0.25">
      <c r="M286"/>
    </row>
    <row r="287" spans="13:13" ht="20.100000000000001" customHeight="1" x14ac:dyDescent="0.25">
      <c r="M287"/>
    </row>
    <row r="288" spans="13:13" ht="20.100000000000001" customHeight="1" x14ac:dyDescent="0.25">
      <c r="M288"/>
    </row>
    <row r="289" spans="13:13" ht="20.100000000000001" customHeight="1" x14ac:dyDescent="0.25">
      <c r="M289"/>
    </row>
    <row r="290" spans="13:13" ht="20.100000000000001" customHeight="1" x14ac:dyDescent="0.25">
      <c r="M290"/>
    </row>
    <row r="291" spans="13:13" ht="20.100000000000001" customHeight="1" x14ac:dyDescent="0.25">
      <c r="M291"/>
    </row>
    <row r="292" spans="13:13" ht="20.100000000000001" customHeight="1" x14ac:dyDescent="0.25">
      <c r="M292"/>
    </row>
    <row r="293" spans="13:13" ht="20.100000000000001" customHeight="1" x14ac:dyDescent="0.25">
      <c r="M293"/>
    </row>
    <row r="294" spans="13:13" ht="20.100000000000001" customHeight="1" x14ac:dyDescent="0.25">
      <c r="M294"/>
    </row>
    <row r="295" spans="13:13" ht="20.100000000000001" customHeight="1" x14ac:dyDescent="0.25">
      <c r="M295"/>
    </row>
    <row r="296" spans="13:13" ht="20.100000000000001" customHeight="1" x14ac:dyDescent="0.25">
      <c r="M296"/>
    </row>
    <row r="297" spans="13:13" ht="20.100000000000001" customHeight="1" x14ac:dyDescent="0.25">
      <c r="M297"/>
    </row>
    <row r="298" spans="13:13" ht="20.100000000000001" customHeight="1" x14ac:dyDescent="0.25">
      <c r="M298"/>
    </row>
    <row r="299" spans="13:13" ht="20.100000000000001" customHeight="1" x14ac:dyDescent="0.25">
      <c r="M299"/>
    </row>
    <row r="300" spans="13:13" ht="20.100000000000001" customHeight="1" x14ac:dyDescent="0.25">
      <c r="M300"/>
    </row>
    <row r="301" spans="13:13" ht="20.100000000000001" customHeight="1" x14ac:dyDescent="0.25">
      <c r="M301"/>
    </row>
    <row r="302" spans="13:13" ht="20.100000000000001" customHeight="1" x14ac:dyDescent="0.25">
      <c r="M302"/>
    </row>
    <row r="303" spans="13:13" ht="20.100000000000001" customHeight="1" x14ac:dyDescent="0.25">
      <c r="M303"/>
    </row>
    <row r="304" spans="13:13" ht="20.100000000000001" customHeight="1" x14ac:dyDescent="0.25">
      <c r="M304"/>
    </row>
    <row r="305" spans="13:13" ht="20.100000000000001" customHeight="1" x14ac:dyDescent="0.25">
      <c r="M305"/>
    </row>
    <row r="306" spans="13:13" ht="20.100000000000001" customHeight="1" x14ac:dyDescent="0.25">
      <c r="M306"/>
    </row>
    <row r="307" spans="13:13" ht="20.100000000000001" customHeight="1" x14ac:dyDescent="0.25">
      <c r="M307"/>
    </row>
    <row r="308" spans="13:13" ht="20.100000000000001" customHeight="1" x14ac:dyDescent="0.25">
      <c r="M308"/>
    </row>
    <row r="309" spans="13:13" ht="20.100000000000001" customHeight="1" x14ac:dyDescent="0.25">
      <c r="M309"/>
    </row>
    <row r="310" spans="13:13" ht="20.100000000000001" customHeight="1" x14ac:dyDescent="0.25">
      <c r="M310"/>
    </row>
    <row r="311" spans="13:13" ht="20.100000000000001" customHeight="1" x14ac:dyDescent="0.25">
      <c r="M311"/>
    </row>
    <row r="312" spans="13:13" ht="20.100000000000001" customHeight="1" x14ac:dyDescent="0.25">
      <c r="M312"/>
    </row>
    <row r="313" spans="13:13" ht="20.100000000000001" customHeight="1" x14ac:dyDescent="0.25">
      <c r="M313"/>
    </row>
    <row r="314" spans="13:13" ht="20.100000000000001" customHeight="1" x14ac:dyDescent="0.25">
      <c r="M314"/>
    </row>
    <row r="315" spans="13:13" ht="20.100000000000001" customHeight="1" x14ac:dyDescent="0.25">
      <c r="M315"/>
    </row>
    <row r="316" spans="13:13" ht="20.100000000000001" customHeight="1" x14ac:dyDescent="0.25">
      <c r="M316"/>
    </row>
    <row r="317" spans="13:13" ht="20.100000000000001" customHeight="1" x14ac:dyDescent="0.25">
      <c r="M317"/>
    </row>
    <row r="318" spans="13:13" ht="20.100000000000001" customHeight="1" x14ac:dyDescent="0.25">
      <c r="M318"/>
    </row>
    <row r="319" spans="13:13" ht="20.100000000000001" customHeight="1" x14ac:dyDescent="0.25">
      <c r="M319"/>
    </row>
    <row r="320" spans="13:13" ht="20.100000000000001" customHeight="1" x14ac:dyDescent="0.25">
      <c r="M320"/>
    </row>
    <row r="321" spans="13:13" ht="20.100000000000001" customHeight="1" x14ac:dyDescent="0.25">
      <c r="M321"/>
    </row>
    <row r="322" spans="13:13" ht="20.100000000000001" customHeight="1" x14ac:dyDescent="0.25">
      <c r="M322"/>
    </row>
    <row r="323" spans="13:13" ht="20.100000000000001" customHeight="1" x14ac:dyDescent="0.25">
      <c r="M323"/>
    </row>
    <row r="324" spans="13:13" ht="20.100000000000001" customHeight="1" x14ac:dyDescent="0.25">
      <c r="M324"/>
    </row>
    <row r="325" spans="13:13" ht="20.100000000000001" customHeight="1" x14ac:dyDescent="0.25">
      <c r="M325"/>
    </row>
    <row r="326" spans="13:13" ht="20.100000000000001" customHeight="1" x14ac:dyDescent="0.25">
      <c r="M326"/>
    </row>
    <row r="327" spans="13:13" ht="20.100000000000001" customHeight="1" x14ac:dyDescent="0.25">
      <c r="M327"/>
    </row>
    <row r="328" spans="13:13" ht="20.100000000000001" customHeight="1" x14ac:dyDescent="0.25">
      <c r="M328"/>
    </row>
    <row r="329" spans="13:13" ht="20.100000000000001" customHeight="1" x14ac:dyDescent="0.25">
      <c r="M329"/>
    </row>
    <row r="330" spans="13:13" ht="20.100000000000001" customHeight="1" x14ac:dyDescent="0.25">
      <c r="M330"/>
    </row>
    <row r="331" spans="13:13" ht="20.100000000000001" customHeight="1" x14ac:dyDescent="0.25">
      <c r="M331"/>
    </row>
    <row r="332" spans="13:13" ht="20.100000000000001" customHeight="1" x14ac:dyDescent="0.25">
      <c r="M332"/>
    </row>
    <row r="333" spans="13:13" ht="20.100000000000001" customHeight="1" x14ac:dyDescent="0.25">
      <c r="M333"/>
    </row>
    <row r="334" spans="13:13" ht="20.100000000000001" customHeight="1" x14ac:dyDescent="0.25">
      <c r="M334"/>
    </row>
    <row r="335" spans="13:13" ht="20.100000000000001" customHeight="1" x14ac:dyDescent="0.25">
      <c r="M335"/>
    </row>
    <row r="336" spans="13:13" ht="20.100000000000001" customHeight="1" x14ac:dyDescent="0.25">
      <c r="M336"/>
    </row>
    <row r="337" spans="13:13" ht="20.100000000000001" customHeight="1" x14ac:dyDescent="0.25">
      <c r="M337"/>
    </row>
    <row r="338" spans="13:13" ht="20.100000000000001" customHeight="1" x14ac:dyDescent="0.25">
      <c r="M338"/>
    </row>
    <row r="339" spans="13:13" ht="20.100000000000001" customHeight="1" x14ac:dyDescent="0.25">
      <c r="M339"/>
    </row>
    <row r="340" spans="13:13" ht="20.100000000000001" customHeight="1" x14ac:dyDescent="0.25">
      <c r="M340"/>
    </row>
    <row r="341" spans="13:13" ht="20.100000000000001" customHeight="1" x14ac:dyDescent="0.25">
      <c r="M341"/>
    </row>
    <row r="342" spans="13:13" ht="20.100000000000001" customHeight="1" x14ac:dyDescent="0.25">
      <c r="M342"/>
    </row>
    <row r="343" spans="13:13" ht="20.100000000000001" customHeight="1" x14ac:dyDescent="0.25">
      <c r="M343"/>
    </row>
    <row r="344" spans="13:13" ht="20.100000000000001" customHeight="1" x14ac:dyDescent="0.25">
      <c r="M344"/>
    </row>
    <row r="345" spans="13:13" ht="20.100000000000001" customHeight="1" x14ac:dyDescent="0.25">
      <c r="M345"/>
    </row>
    <row r="346" spans="13:13" ht="20.100000000000001" customHeight="1" x14ac:dyDescent="0.25">
      <c r="M346"/>
    </row>
    <row r="347" spans="13:13" ht="20.100000000000001" customHeight="1" x14ac:dyDescent="0.25">
      <c r="M347"/>
    </row>
    <row r="348" spans="13:13" ht="20.100000000000001" customHeight="1" x14ac:dyDescent="0.25">
      <c r="M348"/>
    </row>
    <row r="349" spans="13:13" ht="20.100000000000001" customHeight="1" x14ac:dyDescent="0.25">
      <c r="M349"/>
    </row>
    <row r="350" spans="13:13" ht="20.100000000000001" customHeight="1" x14ac:dyDescent="0.25">
      <c r="M350"/>
    </row>
    <row r="351" spans="13:13" ht="20.100000000000001" customHeight="1" x14ac:dyDescent="0.25">
      <c r="M351"/>
    </row>
    <row r="352" spans="13:13" ht="20.100000000000001" customHeight="1" x14ac:dyDescent="0.25">
      <c r="M352"/>
    </row>
    <row r="353" spans="13:13" ht="20.100000000000001" customHeight="1" x14ac:dyDescent="0.25">
      <c r="M353"/>
    </row>
    <row r="354" spans="13:13" ht="20.100000000000001" customHeight="1" x14ac:dyDescent="0.25">
      <c r="M354"/>
    </row>
    <row r="355" spans="13:13" ht="20.100000000000001" customHeight="1" x14ac:dyDescent="0.25">
      <c r="M355"/>
    </row>
    <row r="356" spans="13:13" ht="20.100000000000001" customHeight="1" x14ac:dyDescent="0.25">
      <c r="M356"/>
    </row>
    <row r="357" spans="13:13" ht="20.100000000000001" customHeight="1" x14ac:dyDescent="0.25">
      <c r="M357"/>
    </row>
    <row r="358" spans="13:13" ht="20.100000000000001" customHeight="1" x14ac:dyDescent="0.25">
      <c r="M358"/>
    </row>
    <row r="359" spans="13:13" ht="20.100000000000001" customHeight="1" x14ac:dyDescent="0.25">
      <c r="M359"/>
    </row>
    <row r="360" spans="13:13" ht="20.100000000000001" customHeight="1" x14ac:dyDescent="0.25">
      <c r="M360"/>
    </row>
    <row r="361" spans="13:13" ht="20.100000000000001" customHeight="1" x14ac:dyDescent="0.25">
      <c r="M361"/>
    </row>
    <row r="362" spans="13:13" ht="20.100000000000001" customHeight="1" x14ac:dyDescent="0.25">
      <c r="M362"/>
    </row>
    <row r="363" spans="13:13" ht="20.100000000000001" customHeight="1" x14ac:dyDescent="0.25">
      <c r="M363"/>
    </row>
    <row r="364" spans="13:13" ht="20.100000000000001" customHeight="1" x14ac:dyDescent="0.25">
      <c r="M364"/>
    </row>
    <row r="365" spans="13:13" ht="20.100000000000001" customHeight="1" x14ac:dyDescent="0.25">
      <c r="M365"/>
    </row>
    <row r="366" spans="13:13" ht="20.100000000000001" customHeight="1" x14ac:dyDescent="0.25">
      <c r="M366"/>
    </row>
    <row r="367" spans="13:13" ht="20.100000000000001" customHeight="1" x14ac:dyDescent="0.25">
      <c r="M367"/>
    </row>
    <row r="368" spans="13:13" ht="20.100000000000001" customHeight="1" x14ac:dyDescent="0.25">
      <c r="M368"/>
    </row>
    <row r="369" spans="13:13" ht="20.100000000000001" customHeight="1" x14ac:dyDescent="0.25">
      <c r="M369"/>
    </row>
    <row r="370" spans="13:13" ht="20.100000000000001" customHeight="1" x14ac:dyDescent="0.25">
      <c r="M370"/>
    </row>
    <row r="371" spans="13:13" ht="20.100000000000001" customHeight="1" x14ac:dyDescent="0.25">
      <c r="M371"/>
    </row>
    <row r="372" spans="13:13" ht="20.100000000000001" customHeight="1" x14ac:dyDescent="0.25">
      <c r="M372"/>
    </row>
    <row r="373" spans="13:13" ht="20.100000000000001" customHeight="1" x14ac:dyDescent="0.25">
      <c r="M373"/>
    </row>
    <row r="374" spans="13:13" ht="20.100000000000001" customHeight="1" x14ac:dyDescent="0.25">
      <c r="M374"/>
    </row>
    <row r="375" spans="13:13" ht="20.100000000000001" customHeight="1" x14ac:dyDescent="0.25">
      <c r="M375"/>
    </row>
    <row r="376" spans="13:13" ht="20.100000000000001" customHeight="1" x14ac:dyDescent="0.25">
      <c r="M376"/>
    </row>
    <row r="377" spans="13:13" ht="20.100000000000001" customHeight="1" x14ac:dyDescent="0.25">
      <c r="M377"/>
    </row>
    <row r="378" spans="13:13" ht="20.100000000000001" customHeight="1" x14ac:dyDescent="0.25">
      <c r="M378"/>
    </row>
    <row r="379" spans="13:13" ht="20.100000000000001" customHeight="1" x14ac:dyDescent="0.25">
      <c r="M379"/>
    </row>
    <row r="380" spans="13:13" ht="20.100000000000001" customHeight="1" x14ac:dyDescent="0.25">
      <c r="M380"/>
    </row>
    <row r="381" spans="13:13" ht="20.100000000000001" customHeight="1" x14ac:dyDescent="0.25">
      <c r="M381"/>
    </row>
    <row r="382" spans="13:13" ht="20.100000000000001" customHeight="1" x14ac:dyDescent="0.25">
      <c r="M382"/>
    </row>
    <row r="383" spans="13:13" ht="20.100000000000001" customHeight="1" x14ac:dyDescent="0.25">
      <c r="M383"/>
    </row>
    <row r="384" spans="13:13" ht="20.100000000000001" customHeight="1" x14ac:dyDescent="0.25">
      <c r="M384"/>
    </row>
    <row r="385" spans="13:13" ht="20.100000000000001" customHeight="1" x14ac:dyDescent="0.25">
      <c r="M385"/>
    </row>
    <row r="386" spans="13:13" ht="20.100000000000001" customHeight="1" x14ac:dyDescent="0.25">
      <c r="M386"/>
    </row>
    <row r="387" spans="13:13" ht="20.100000000000001" customHeight="1" x14ac:dyDescent="0.25">
      <c r="M387"/>
    </row>
    <row r="388" spans="13:13" ht="20.100000000000001" customHeight="1" x14ac:dyDescent="0.25">
      <c r="M388"/>
    </row>
    <row r="389" spans="13:13" ht="20.100000000000001" customHeight="1" x14ac:dyDescent="0.25">
      <c r="M389"/>
    </row>
    <row r="390" spans="13:13" ht="20.100000000000001" customHeight="1" x14ac:dyDescent="0.25">
      <c r="M390"/>
    </row>
    <row r="391" spans="13:13" ht="20.100000000000001" customHeight="1" x14ac:dyDescent="0.25">
      <c r="M391"/>
    </row>
    <row r="392" spans="13:13" ht="20.100000000000001" customHeight="1" x14ac:dyDescent="0.25">
      <c r="M392"/>
    </row>
    <row r="393" spans="13:13" ht="20.100000000000001" customHeight="1" x14ac:dyDescent="0.25">
      <c r="M393"/>
    </row>
    <row r="394" spans="13:13" ht="20.100000000000001" customHeight="1" x14ac:dyDescent="0.25">
      <c r="M394"/>
    </row>
    <row r="395" spans="13:13" ht="20.100000000000001" customHeight="1" x14ac:dyDescent="0.25">
      <c r="M395"/>
    </row>
    <row r="396" spans="13:13" ht="20.100000000000001" customHeight="1" x14ac:dyDescent="0.25">
      <c r="M396"/>
    </row>
    <row r="397" spans="13:13" ht="20.100000000000001" customHeight="1" x14ac:dyDescent="0.25">
      <c r="M397"/>
    </row>
    <row r="398" spans="13:13" ht="20.100000000000001" customHeight="1" x14ac:dyDescent="0.25">
      <c r="M398"/>
    </row>
    <row r="399" spans="13:13" ht="20.100000000000001" customHeight="1" x14ac:dyDescent="0.25">
      <c r="M399"/>
    </row>
    <row r="400" spans="13:13" ht="20.100000000000001" customHeight="1" x14ac:dyDescent="0.25">
      <c r="M400"/>
    </row>
    <row r="401" spans="13:13" ht="20.100000000000001" customHeight="1" x14ac:dyDescent="0.25">
      <c r="M401"/>
    </row>
    <row r="402" spans="13:13" ht="20.100000000000001" customHeight="1" x14ac:dyDescent="0.25">
      <c r="M402"/>
    </row>
    <row r="403" spans="13:13" ht="20.100000000000001" customHeight="1" x14ac:dyDescent="0.25">
      <c r="M403"/>
    </row>
    <row r="404" spans="13:13" ht="20.100000000000001" customHeight="1" x14ac:dyDescent="0.25">
      <c r="M404"/>
    </row>
    <row r="405" spans="13:13" ht="20.100000000000001" customHeight="1" x14ac:dyDescent="0.25">
      <c r="M405"/>
    </row>
    <row r="406" spans="13:13" ht="20.100000000000001" customHeight="1" x14ac:dyDescent="0.25">
      <c r="M406"/>
    </row>
    <row r="407" spans="13:13" ht="20.100000000000001" customHeight="1" x14ac:dyDescent="0.25">
      <c r="M407"/>
    </row>
    <row r="408" spans="13:13" ht="20.100000000000001" customHeight="1" x14ac:dyDescent="0.25">
      <c r="M408"/>
    </row>
    <row r="409" spans="13:13" ht="20.100000000000001" customHeight="1" x14ac:dyDescent="0.25">
      <c r="M409"/>
    </row>
    <row r="410" spans="13:13" ht="20.100000000000001" customHeight="1" x14ac:dyDescent="0.25">
      <c r="M410"/>
    </row>
    <row r="411" spans="13:13" ht="20.100000000000001" customHeight="1" x14ac:dyDescent="0.25">
      <c r="M411"/>
    </row>
    <row r="412" spans="13:13" ht="20.100000000000001" customHeight="1" x14ac:dyDescent="0.25">
      <c r="M412"/>
    </row>
    <row r="413" spans="13:13" ht="20.100000000000001" customHeight="1" x14ac:dyDescent="0.25">
      <c r="M413"/>
    </row>
    <row r="414" spans="13:13" ht="20.100000000000001" customHeight="1" x14ac:dyDescent="0.25">
      <c r="M414"/>
    </row>
    <row r="415" spans="13:13" ht="20.100000000000001" customHeight="1" x14ac:dyDescent="0.25">
      <c r="M415"/>
    </row>
    <row r="416" spans="13:13" ht="20.100000000000001" customHeight="1" x14ac:dyDescent="0.25">
      <c r="M416"/>
    </row>
    <row r="417" spans="13:13" ht="20.100000000000001" customHeight="1" x14ac:dyDescent="0.25">
      <c r="M417"/>
    </row>
    <row r="418" spans="13:13" ht="20.100000000000001" customHeight="1" x14ac:dyDescent="0.25">
      <c r="M418"/>
    </row>
    <row r="419" spans="13:13" ht="20.100000000000001" customHeight="1" x14ac:dyDescent="0.25">
      <c r="M419"/>
    </row>
    <row r="420" spans="13:13" ht="20.100000000000001" customHeight="1" x14ac:dyDescent="0.25">
      <c r="M420"/>
    </row>
    <row r="421" spans="13:13" ht="20.100000000000001" customHeight="1" x14ac:dyDescent="0.25">
      <c r="M421"/>
    </row>
    <row r="422" spans="13:13" ht="20.100000000000001" customHeight="1" x14ac:dyDescent="0.25">
      <c r="M422"/>
    </row>
    <row r="423" spans="13:13" ht="20.100000000000001" customHeight="1" x14ac:dyDescent="0.25">
      <c r="M423"/>
    </row>
    <row r="424" spans="13:13" ht="20.100000000000001" customHeight="1" x14ac:dyDescent="0.25">
      <c r="M424"/>
    </row>
    <row r="425" spans="13:13" ht="20.100000000000001" customHeight="1" x14ac:dyDescent="0.25">
      <c r="M425"/>
    </row>
    <row r="426" spans="13:13" ht="20.100000000000001" customHeight="1" x14ac:dyDescent="0.25">
      <c r="M426"/>
    </row>
    <row r="427" spans="13:13" ht="20.100000000000001" customHeight="1" x14ac:dyDescent="0.25">
      <c r="M427"/>
    </row>
    <row r="428" spans="13:13" ht="20.100000000000001" customHeight="1" x14ac:dyDescent="0.25">
      <c r="M428"/>
    </row>
    <row r="429" spans="13:13" ht="20.100000000000001" customHeight="1" x14ac:dyDescent="0.25">
      <c r="M429"/>
    </row>
    <row r="430" spans="13:13" ht="20.100000000000001" customHeight="1" x14ac:dyDescent="0.25">
      <c r="M430"/>
    </row>
    <row r="431" spans="13:13" ht="20.100000000000001" customHeight="1" x14ac:dyDescent="0.25">
      <c r="M431"/>
    </row>
    <row r="432" spans="13:13" ht="20.100000000000001" customHeight="1" x14ac:dyDescent="0.25">
      <c r="M432"/>
    </row>
    <row r="433" spans="13:13" ht="20.100000000000001" customHeight="1" x14ac:dyDescent="0.25">
      <c r="M433"/>
    </row>
    <row r="434" spans="13:13" ht="20.100000000000001" customHeight="1" x14ac:dyDescent="0.25">
      <c r="M434"/>
    </row>
    <row r="435" spans="13:13" ht="20.100000000000001" customHeight="1" x14ac:dyDescent="0.25">
      <c r="M435"/>
    </row>
    <row r="436" spans="13:13" ht="20.100000000000001" customHeight="1" x14ac:dyDescent="0.25">
      <c r="M436"/>
    </row>
    <row r="437" spans="13:13" ht="20.100000000000001" customHeight="1" x14ac:dyDescent="0.25">
      <c r="M437"/>
    </row>
    <row r="438" spans="13:13" ht="20.100000000000001" customHeight="1" x14ac:dyDescent="0.25">
      <c r="M438"/>
    </row>
    <row r="439" spans="13:13" ht="20.100000000000001" customHeight="1" x14ac:dyDescent="0.25">
      <c r="M439"/>
    </row>
    <row r="440" spans="13:13" ht="20.100000000000001" customHeight="1" x14ac:dyDescent="0.25">
      <c r="M440"/>
    </row>
    <row r="441" spans="13:13" ht="20.100000000000001" customHeight="1" x14ac:dyDescent="0.25">
      <c r="M441"/>
    </row>
    <row r="442" spans="13:13" ht="20.100000000000001" customHeight="1" x14ac:dyDescent="0.25">
      <c r="M442"/>
    </row>
    <row r="443" spans="13:13" ht="20.100000000000001" customHeight="1" x14ac:dyDescent="0.25">
      <c r="M443"/>
    </row>
    <row r="444" spans="13:13" ht="20.100000000000001" customHeight="1" x14ac:dyDescent="0.25">
      <c r="M444"/>
    </row>
    <row r="445" spans="13:13" ht="20.100000000000001" customHeight="1" x14ac:dyDescent="0.25">
      <c r="M445"/>
    </row>
    <row r="446" spans="13:13" ht="20.100000000000001" customHeight="1" x14ac:dyDescent="0.25">
      <c r="M446"/>
    </row>
    <row r="447" spans="13:13" ht="20.100000000000001" customHeight="1" x14ac:dyDescent="0.25">
      <c r="M447"/>
    </row>
    <row r="448" spans="13:13" ht="20.100000000000001" customHeight="1" x14ac:dyDescent="0.25">
      <c r="M448"/>
    </row>
    <row r="449" spans="13:13" ht="20.100000000000001" customHeight="1" x14ac:dyDescent="0.25">
      <c r="M449"/>
    </row>
    <row r="450" spans="13:13" ht="20.100000000000001" customHeight="1" x14ac:dyDescent="0.25">
      <c r="M450"/>
    </row>
    <row r="451" spans="13:13" ht="20.100000000000001" customHeight="1" x14ac:dyDescent="0.25">
      <c r="M451"/>
    </row>
    <row r="452" spans="13:13" ht="20.100000000000001" customHeight="1" x14ac:dyDescent="0.25">
      <c r="M452"/>
    </row>
    <row r="453" spans="13:13" ht="20.100000000000001" customHeight="1" x14ac:dyDescent="0.25">
      <c r="M453"/>
    </row>
    <row r="454" spans="13:13" ht="20.100000000000001" customHeight="1" x14ac:dyDescent="0.25">
      <c r="M454"/>
    </row>
    <row r="455" spans="13:13" ht="20.100000000000001" customHeight="1" x14ac:dyDescent="0.25">
      <c r="M455"/>
    </row>
    <row r="456" spans="13:13" ht="20.100000000000001" customHeight="1" x14ac:dyDescent="0.25">
      <c r="M456"/>
    </row>
    <row r="457" spans="13:13" ht="20.100000000000001" customHeight="1" x14ac:dyDescent="0.25">
      <c r="M457"/>
    </row>
    <row r="458" spans="13:13" ht="20.100000000000001" customHeight="1" x14ac:dyDescent="0.25">
      <c r="M458"/>
    </row>
    <row r="459" spans="13:13" ht="20.100000000000001" customHeight="1" x14ac:dyDescent="0.25">
      <c r="M459"/>
    </row>
    <row r="460" spans="13:13" ht="20.100000000000001" customHeight="1" x14ac:dyDescent="0.25">
      <c r="M460"/>
    </row>
    <row r="461" spans="13:13" ht="20.100000000000001" customHeight="1" x14ac:dyDescent="0.25">
      <c r="M461"/>
    </row>
    <row r="462" spans="13:13" ht="20.100000000000001" customHeight="1" x14ac:dyDescent="0.25">
      <c r="M462"/>
    </row>
    <row r="463" spans="13:13" ht="20.100000000000001" customHeight="1" x14ac:dyDescent="0.25">
      <c r="M463"/>
    </row>
    <row r="464" spans="13:13" ht="20.100000000000001" customHeight="1" x14ac:dyDescent="0.25">
      <c r="M464"/>
    </row>
    <row r="465" spans="13:13" ht="20.100000000000001" customHeight="1" x14ac:dyDescent="0.25">
      <c r="M465"/>
    </row>
    <row r="466" spans="13:13" ht="20.100000000000001" customHeight="1" x14ac:dyDescent="0.25">
      <c r="M466"/>
    </row>
    <row r="467" spans="13:13" ht="20.100000000000001" customHeight="1" x14ac:dyDescent="0.25">
      <c r="M467"/>
    </row>
    <row r="468" spans="13:13" ht="20.100000000000001" customHeight="1" x14ac:dyDescent="0.25">
      <c r="M468"/>
    </row>
    <row r="469" spans="13:13" ht="20.100000000000001" customHeight="1" x14ac:dyDescent="0.25">
      <c r="M469"/>
    </row>
    <row r="470" spans="13:13" ht="20.100000000000001" customHeight="1" x14ac:dyDescent="0.25">
      <c r="M470"/>
    </row>
    <row r="471" spans="13:13" ht="20.100000000000001" customHeight="1" x14ac:dyDescent="0.25">
      <c r="M471"/>
    </row>
    <row r="472" spans="13:13" ht="20.100000000000001" customHeight="1" x14ac:dyDescent="0.25">
      <c r="M472"/>
    </row>
    <row r="473" spans="13:13" ht="20.100000000000001" customHeight="1" x14ac:dyDescent="0.25">
      <c r="M473"/>
    </row>
    <row r="474" spans="13:13" ht="20.100000000000001" customHeight="1" x14ac:dyDescent="0.25">
      <c r="M474"/>
    </row>
    <row r="475" spans="13:13" ht="20.100000000000001" customHeight="1" x14ac:dyDescent="0.25">
      <c r="M475"/>
    </row>
    <row r="476" spans="13:13" ht="20.100000000000001" customHeight="1" x14ac:dyDescent="0.25">
      <c r="M476"/>
    </row>
    <row r="477" spans="13:13" ht="20.100000000000001" customHeight="1" x14ac:dyDescent="0.25">
      <c r="M477"/>
    </row>
    <row r="478" spans="13:13" ht="20.100000000000001" customHeight="1" x14ac:dyDescent="0.25">
      <c r="M478"/>
    </row>
    <row r="479" spans="13:13" ht="20.100000000000001" customHeight="1" x14ac:dyDescent="0.25">
      <c r="M479"/>
    </row>
    <row r="480" spans="13:13" ht="20.100000000000001" customHeight="1" x14ac:dyDescent="0.25">
      <c r="M480"/>
    </row>
    <row r="481" spans="13:13" ht="20.100000000000001" customHeight="1" x14ac:dyDescent="0.25">
      <c r="M481"/>
    </row>
    <row r="482" spans="13:13" ht="20.100000000000001" customHeight="1" x14ac:dyDescent="0.25">
      <c r="M482"/>
    </row>
    <row r="483" spans="13:13" ht="20.100000000000001" customHeight="1" x14ac:dyDescent="0.25">
      <c r="M483"/>
    </row>
    <row r="484" spans="13:13" ht="20.100000000000001" customHeight="1" x14ac:dyDescent="0.25">
      <c r="M484"/>
    </row>
    <row r="485" spans="13:13" ht="20.100000000000001" customHeight="1" x14ac:dyDescent="0.25">
      <c r="M485"/>
    </row>
    <row r="486" spans="13:13" ht="20.100000000000001" customHeight="1" x14ac:dyDescent="0.25">
      <c r="M486"/>
    </row>
    <row r="487" spans="13:13" ht="20.100000000000001" customHeight="1" x14ac:dyDescent="0.25">
      <c r="M487"/>
    </row>
    <row r="488" spans="13:13" ht="20.100000000000001" customHeight="1" x14ac:dyDescent="0.25">
      <c r="M488"/>
    </row>
    <row r="489" spans="13:13" ht="20.100000000000001" customHeight="1" x14ac:dyDescent="0.25">
      <c r="M489"/>
    </row>
    <row r="490" spans="13:13" ht="20.100000000000001" customHeight="1" x14ac:dyDescent="0.25">
      <c r="M490"/>
    </row>
    <row r="491" spans="13:13" ht="20.100000000000001" customHeight="1" x14ac:dyDescent="0.25">
      <c r="M491"/>
    </row>
    <row r="492" spans="13:13" ht="20.100000000000001" customHeight="1" x14ac:dyDescent="0.25">
      <c r="M492"/>
    </row>
    <row r="493" spans="13:13" ht="20.100000000000001" customHeight="1" x14ac:dyDescent="0.25">
      <c r="M493"/>
    </row>
    <row r="494" spans="13:13" ht="20.100000000000001" customHeight="1" x14ac:dyDescent="0.25">
      <c r="M494"/>
    </row>
    <row r="495" spans="13:13" ht="20.100000000000001" customHeight="1" x14ac:dyDescent="0.25">
      <c r="M495"/>
    </row>
    <row r="496" spans="13:13" ht="20.100000000000001" customHeight="1" x14ac:dyDescent="0.25">
      <c r="M496"/>
    </row>
    <row r="497" spans="13:13" ht="20.100000000000001" customHeight="1" x14ac:dyDescent="0.25">
      <c r="M497"/>
    </row>
    <row r="498" spans="13:13" ht="20.100000000000001" customHeight="1" x14ac:dyDescent="0.25">
      <c r="M498"/>
    </row>
    <row r="499" spans="13:13" ht="20.100000000000001" customHeight="1" x14ac:dyDescent="0.25">
      <c r="M499"/>
    </row>
    <row r="500" spans="13:13" ht="20.100000000000001" customHeight="1" x14ac:dyDescent="0.25">
      <c r="M500"/>
    </row>
    <row r="501" spans="13:13" ht="20.100000000000001" customHeight="1" x14ac:dyDescent="0.25">
      <c r="M501"/>
    </row>
    <row r="502" spans="13:13" ht="20.100000000000001" customHeight="1" x14ac:dyDescent="0.25">
      <c r="M502"/>
    </row>
    <row r="503" spans="13:13" ht="20.100000000000001" customHeight="1" x14ac:dyDescent="0.25">
      <c r="M503"/>
    </row>
    <row r="504" spans="13:13" ht="20.100000000000001" customHeight="1" x14ac:dyDescent="0.25">
      <c r="M504"/>
    </row>
    <row r="505" spans="13:13" ht="20.100000000000001" customHeight="1" x14ac:dyDescent="0.25">
      <c r="M505"/>
    </row>
    <row r="506" spans="13:13" ht="20.100000000000001" customHeight="1" x14ac:dyDescent="0.25">
      <c r="M506"/>
    </row>
    <row r="507" spans="13:13" ht="20.100000000000001" customHeight="1" x14ac:dyDescent="0.25">
      <c r="M507"/>
    </row>
    <row r="508" spans="13:13" ht="20.100000000000001" customHeight="1" x14ac:dyDescent="0.25">
      <c r="M508"/>
    </row>
    <row r="509" spans="13:13" ht="20.100000000000001" customHeight="1" x14ac:dyDescent="0.25">
      <c r="M509"/>
    </row>
    <row r="510" spans="13:13" ht="20.100000000000001" customHeight="1" x14ac:dyDescent="0.25">
      <c r="M510"/>
    </row>
    <row r="511" spans="13:13" ht="20.100000000000001" customHeight="1" x14ac:dyDescent="0.25">
      <c r="M511"/>
    </row>
    <row r="512" spans="13:13" ht="20.100000000000001" customHeight="1" x14ac:dyDescent="0.25">
      <c r="M512"/>
    </row>
    <row r="513" spans="13:13" ht="20.100000000000001" customHeight="1" x14ac:dyDescent="0.25">
      <c r="M513"/>
    </row>
    <row r="514" spans="13:13" ht="20.100000000000001" customHeight="1" x14ac:dyDescent="0.25">
      <c r="M514"/>
    </row>
    <row r="515" spans="13:13" ht="20.100000000000001" customHeight="1" x14ac:dyDescent="0.25">
      <c r="M515"/>
    </row>
    <row r="516" spans="13:13" ht="20.100000000000001" customHeight="1" x14ac:dyDescent="0.25">
      <c r="M516"/>
    </row>
    <row r="517" spans="13:13" ht="20.100000000000001" customHeight="1" x14ac:dyDescent="0.25">
      <c r="M517"/>
    </row>
    <row r="518" spans="13:13" ht="20.100000000000001" customHeight="1" x14ac:dyDescent="0.25">
      <c r="M518"/>
    </row>
    <row r="519" spans="13:13" ht="20.100000000000001" customHeight="1" x14ac:dyDescent="0.25">
      <c r="M519"/>
    </row>
    <row r="520" spans="13:13" ht="20.100000000000001" customHeight="1" x14ac:dyDescent="0.25">
      <c r="M520"/>
    </row>
    <row r="521" spans="13:13" ht="20.100000000000001" customHeight="1" x14ac:dyDescent="0.25">
      <c r="M521"/>
    </row>
    <row r="522" spans="13:13" ht="20.100000000000001" customHeight="1" x14ac:dyDescent="0.25">
      <c r="M522"/>
    </row>
    <row r="523" spans="13:13" ht="20.100000000000001" customHeight="1" x14ac:dyDescent="0.25">
      <c r="M523"/>
    </row>
    <row r="524" spans="13:13" ht="20.100000000000001" customHeight="1" x14ac:dyDescent="0.25">
      <c r="M524"/>
    </row>
    <row r="525" spans="13:13" ht="20.100000000000001" customHeight="1" x14ac:dyDescent="0.25">
      <c r="M525"/>
    </row>
    <row r="526" spans="13:13" ht="20.100000000000001" customHeight="1" x14ac:dyDescent="0.25">
      <c r="M526"/>
    </row>
    <row r="527" spans="13:13" ht="20.100000000000001" customHeight="1" x14ac:dyDescent="0.25">
      <c r="M527"/>
    </row>
    <row r="528" spans="13:13" ht="20.100000000000001" customHeight="1" x14ac:dyDescent="0.25">
      <c r="M528"/>
    </row>
    <row r="529" spans="13:13" ht="20.100000000000001" customHeight="1" x14ac:dyDescent="0.25">
      <c r="M529"/>
    </row>
    <row r="530" spans="13:13" ht="20.100000000000001" customHeight="1" x14ac:dyDescent="0.25">
      <c r="M530"/>
    </row>
    <row r="531" spans="13:13" ht="20.100000000000001" customHeight="1" x14ac:dyDescent="0.25">
      <c r="M531"/>
    </row>
    <row r="532" spans="13:13" ht="20.100000000000001" customHeight="1" x14ac:dyDescent="0.25">
      <c r="M532"/>
    </row>
    <row r="533" spans="13:13" ht="20.100000000000001" customHeight="1" x14ac:dyDescent="0.25">
      <c r="M533"/>
    </row>
    <row r="534" spans="13:13" ht="20.100000000000001" customHeight="1" x14ac:dyDescent="0.25">
      <c r="M534"/>
    </row>
    <row r="535" spans="13:13" ht="20.100000000000001" customHeight="1" x14ac:dyDescent="0.25">
      <c r="M535"/>
    </row>
    <row r="536" spans="13:13" ht="20.100000000000001" customHeight="1" x14ac:dyDescent="0.25">
      <c r="M536"/>
    </row>
    <row r="537" spans="13:13" ht="20.100000000000001" customHeight="1" x14ac:dyDescent="0.25">
      <c r="M537"/>
    </row>
    <row r="538" spans="13:13" ht="20.100000000000001" customHeight="1" x14ac:dyDescent="0.25">
      <c r="M538"/>
    </row>
    <row r="539" spans="13:13" ht="20.100000000000001" customHeight="1" x14ac:dyDescent="0.25">
      <c r="M539"/>
    </row>
    <row r="540" spans="13:13" ht="20.100000000000001" customHeight="1" x14ac:dyDescent="0.25">
      <c r="M540"/>
    </row>
    <row r="541" spans="13:13" ht="20.100000000000001" customHeight="1" x14ac:dyDescent="0.25">
      <c r="M541"/>
    </row>
    <row r="542" spans="13:13" ht="20.100000000000001" customHeight="1" x14ac:dyDescent="0.25">
      <c r="M542"/>
    </row>
    <row r="543" spans="13:13" ht="20.100000000000001" customHeight="1" x14ac:dyDescent="0.25">
      <c r="M543"/>
    </row>
    <row r="544" spans="13:13" ht="20.100000000000001" customHeight="1" x14ac:dyDescent="0.25">
      <c r="M544"/>
    </row>
    <row r="545" spans="13:13" ht="20.100000000000001" customHeight="1" x14ac:dyDescent="0.25">
      <c r="M545"/>
    </row>
    <row r="546" spans="13:13" ht="20.100000000000001" customHeight="1" x14ac:dyDescent="0.25">
      <c r="M546"/>
    </row>
    <row r="547" spans="13:13" ht="20.100000000000001" customHeight="1" x14ac:dyDescent="0.25">
      <c r="M547"/>
    </row>
    <row r="548" spans="13:13" ht="20.100000000000001" customHeight="1" x14ac:dyDescent="0.25">
      <c r="M548"/>
    </row>
    <row r="549" spans="13:13" ht="20.100000000000001" customHeight="1" x14ac:dyDescent="0.25">
      <c r="M549"/>
    </row>
    <row r="550" spans="13:13" ht="20.100000000000001" customHeight="1" x14ac:dyDescent="0.25">
      <c r="M550"/>
    </row>
    <row r="551" spans="13:13" ht="20.100000000000001" customHeight="1" x14ac:dyDescent="0.25">
      <c r="M551"/>
    </row>
    <row r="552" spans="13:13" ht="20.100000000000001" customHeight="1" x14ac:dyDescent="0.25">
      <c r="M552"/>
    </row>
    <row r="553" spans="13:13" ht="20.100000000000001" customHeight="1" x14ac:dyDescent="0.25">
      <c r="M553"/>
    </row>
    <row r="554" spans="13:13" ht="20.100000000000001" customHeight="1" x14ac:dyDescent="0.25">
      <c r="M554"/>
    </row>
    <row r="555" spans="13:13" ht="20.100000000000001" customHeight="1" x14ac:dyDescent="0.25">
      <c r="M555"/>
    </row>
    <row r="556" spans="13:13" ht="20.100000000000001" customHeight="1" x14ac:dyDescent="0.25">
      <c r="M556"/>
    </row>
    <row r="557" spans="13:13" ht="20.100000000000001" customHeight="1" x14ac:dyDescent="0.25">
      <c r="M557"/>
    </row>
    <row r="558" spans="13:13" ht="20.100000000000001" customHeight="1" x14ac:dyDescent="0.25">
      <c r="M558"/>
    </row>
    <row r="559" spans="13:13" ht="20.100000000000001" customHeight="1" x14ac:dyDescent="0.25">
      <c r="M559"/>
    </row>
    <row r="560" spans="13:13" ht="20.100000000000001" customHeight="1" x14ac:dyDescent="0.25">
      <c r="M560"/>
    </row>
    <row r="561" spans="13:13" ht="20.100000000000001" customHeight="1" x14ac:dyDescent="0.25">
      <c r="M561"/>
    </row>
    <row r="562" spans="13:13" ht="20.100000000000001" customHeight="1" x14ac:dyDescent="0.25">
      <c r="M562"/>
    </row>
    <row r="563" spans="13:13" ht="20.100000000000001" customHeight="1" x14ac:dyDescent="0.25">
      <c r="M563"/>
    </row>
    <row r="564" spans="13:13" ht="20.100000000000001" customHeight="1" x14ac:dyDescent="0.25">
      <c r="M564"/>
    </row>
    <row r="565" spans="13:13" ht="20.100000000000001" customHeight="1" x14ac:dyDescent="0.25">
      <c r="M565"/>
    </row>
    <row r="566" spans="13:13" ht="20.100000000000001" customHeight="1" x14ac:dyDescent="0.25">
      <c r="M566"/>
    </row>
    <row r="567" spans="13:13" ht="20.100000000000001" customHeight="1" x14ac:dyDescent="0.25">
      <c r="M567"/>
    </row>
    <row r="568" spans="13:13" ht="20.100000000000001" customHeight="1" x14ac:dyDescent="0.25">
      <c r="M568"/>
    </row>
    <row r="569" spans="13:13" ht="20.100000000000001" customHeight="1" x14ac:dyDescent="0.25">
      <c r="M569"/>
    </row>
    <row r="570" spans="13:13" ht="20.100000000000001" customHeight="1" x14ac:dyDescent="0.25">
      <c r="M570"/>
    </row>
    <row r="571" spans="13:13" ht="20.100000000000001" customHeight="1" x14ac:dyDescent="0.25">
      <c r="M571"/>
    </row>
    <row r="572" spans="13:13" ht="20.100000000000001" customHeight="1" x14ac:dyDescent="0.25">
      <c r="M572"/>
    </row>
    <row r="573" spans="13:13" ht="20.100000000000001" customHeight="1" x14ac:dyDescent="0.25">
      <c r="M573"/>
    </row>
    <row r="574" spans="13:13" ht="20.100000000000001" customHeight="1" x14ac:dyDescent="0.25">
      <c r="M574"/>
    </row>
    <row r="575" spans="13:13" ht="20.100000000000001" customHeight="1" x14ac:dyDescent="0.25">
      <c r="M575"/>
    </row>
    <row r="576" spans="13:13" ht="20.100000000000001" customHeight="1" x14ac:dyDescent="0.25">
      <c r="M576"/>
    </row>
    <row r="577" spans="13:13" ht="20.100000000000001" customHeight="1" x14ac:dyDescent="0.25">
      <c r="M577"/>
    </row>
    <row r="578" spans="13:13" ht="20.100000000000001" customHeight="1" x14ac:dyDescent="0.25">
      <c r="M578"/>
    </row>
    <row r="579" spans="13:13" ht="20.100000000000001" customHeight="1" x14ac:dyDescent="0.25">
      <c r="M579"/>
    </row>
    <row r="580" spans="13:13" ht="20.100000000000001" customHeight="1" x14ac:dyDescent="0.25">
      <c r="M580"/>
    </row>
    <row r="581" spans="13:13" ht="20.100000000000001" customHeight="1" x14ac:dyDescent="0.25">
      <c r="M581"/>
    </row>
    <row r="582" spans="13:13" ht="20.100000000000001" customHeight="1" x14ac:dyDescent="0.25">
      <c r="M582"/>
    </row>
    <row r="583" spans="13:13" ht="20.100000000000001" customHeight="1" x14ac:dyDescent="0.25">
      <c r="M583"/>
    </row>
    <row r="584" spans="13:13" ht="20.100000000000001" customHeight="1" x14ac:dyDescent="0.25">
      <c r="M584"/>
    </row>
    <row r="585" spans="13:13" ht="20.100000000000001" customHeight="1" x14ac:dyDescent="0.25">
      <c r="M585"/>
    </row>
    <row r="586" spans="13:13" ht="20.100000000000001" customHeight="1" x14ac:dyDescent="0.25">
      <c r="M586"/>
    </row>
    <row r="587" spans="13:13" ht="20.100000000000001" customHeight="1" x14ac:dyDescent="0.25">
      <c r="M587"/>
    </row>
    <row r="588" spans="13:13" ht="20.100000000000001" customHeight="1" x14ac:dyDescent="0.25">
      <c r="M588"/>
    </row>
    <row r="589" spans="13:13" ht="20.100000000000001" customHeight="1" x14ac:dyDescent="0.25">
      <c r="M589"/>
    </row>
    <row r="590" spans="13:13" ht="20.100000000000001" customHeight="1" x14ac:dyDescent="0.25">
      <c r="M590"/>
    </row>
    <row r="591" spans="13:13" ht="20.100000000000001" customHeight="1" x14ac:dyDescent="0.25">
      <c r="M591"/>
    </row>
    <row r="592" spans="13:13" ht="20.100000000000001" customHeight="1" x14ac:dyDescent="0.25">
      <c r="M592"/>
    </row>
    <row r="593" spans="13:13" ht="20.100000000000001" customHeight="1" x14ac:dyDescent="0.25">
      <c r="M593"/>
    </row>
    <row r="594" spans="13:13" ht="20.100000000000001" customHeight="1" x14ac:dyDescent="0.25">
      <c r="M594"/>
    </row>
    <row r="595" spans="13:13" ht="20.100000000000001" customHeight="1" x14ac:dyDescent="0.25">
      <c r="M595"/>
    </row>
    <row r="596" spans="13:13" ht="20.100000000000001" customHeight="1" x14ac:dyDescent="0.25">
      <c r="M596"/>
    </row>
    <row r="597" spans="13:13" ht="20.100000000000001" customHeight="1" x14ac:dyDescent="0.25">
      <c r="M597"/>
    </row>
    <row r="598" spans="13:13" ht="20.100000000000001" customHeight="1" x14ac:dyDescent="0.25">
      <c r="M598"/>
    </row>
    <row r="599" spans="13:13" ht="20.100000000000001" customHeight="1" x14ac:dyDescent="0.25">
      <c r="M599"/>
    </row>
    <row r="600" spans="13:13" ht="20.100000000000001" customHeight="1" x14ac:dyDescent="0.25">
      <c r="M600"/>
    </row>
    <row r="601" spans="13:13" ht="20.100000000000001" customHeight="1" x14ac:dyDescent="0.25">
      <c r="M601"/>
    </row>
    <row r="602" spans="13:13" ht="20.100000000000001" customHeight="1" x14ac:dyDescent="0.25">
      <c r="M602"/>
    </row>
  </sheetData>
  <sheetProtection sheet="1" objects="1" scenarios="1" insertRows="0" deleteRows="0" sort="0" autoFilter="0"/>
  <sortState ref="Q3:Q272">
    <sortCondition descending="1" ref="Q3"/>
  </sortState>
  <pageMargins left="0.7" right="0.7" top="0.75" bottom="0.75" header="0.3" footer="0.3"/>
  <pageSetup paperSize="9" orientation="portrait" verticalDpi="2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N549"/>
  <sheetViews>
    <sheetView showGridLines="0" workbookViewId="0">
      <pane xSplit="1" ySplit="1" topLeftCell="B2" activePane="bottomRight" state="frozenSplit"/>
      <selection pane="topRight" activeCell="F1" sqref="F1"/>
      <selection pane="bottomLeft" activeCell="A17" sqref="A17"/>
      <selection pane="bottomRight" activeCell="D11" sqref="D11"/>
    </sheetView>
  </sheetViews>
  <sheetFormatPr baseColWidth="10" defaultColWidth="11.42578125" defaultRowHeight="15" x14ac:dyDescent="0.25"/>
  <cols>
    <col min="1" max="1" width="20.7109375" style="3" customWidth="1"/>
    <col min="2" max="2" width="33.5703125" style="3" customWidth="1"/>
    <col min="3" max="3" width="4.7109375" style="3" customWidth="1"/>
    <col min="4" max="4" width="16.7109375" style="3" customWidth="1"/>
    <col min="6" max="6" width="16.7109375" style="3" customWidth="1"/>
    <col min="7" max="7" width="4.7109375" style="3" customWidth="1"/>
    <col min="8" max="9" width="11.42578125" style="3"/>
    <col min="10" max="10" width="4.7109375" style="3" customWidth="1"/>
    <col min="11" max="11" width="11.7109375" style="3" customWidth="1"/>
    <col min="12" max="12" width="11.7109375" style="130" customWidth="1"/>
    <col min="13" max="16384" width="11.42578125" style="3"/>
  </cols>
  <sheetData>
    <row r="1" spans="2:12" ht="39.950000000000003" customHeight="1" x14ac:dyDescent="0.25">
      <c r="B1" s="100" t="s">
        <v>6</v>
      </c>
      <c r="D1" s="108" t="s">
        <v>4</v>
      </c>
      <c r="F1" s="100" t="s">
        <v>2</v>
      </c>
      <c r="H1" s="108" t="s">
        <v>29</v>
      </c>
      <c r="I1" s="108" t="s">
        <v>30</v>
      </c>
      <c r="J1" s="101"/>
      <c r="K1" s="100" t="s">
        <v>31</v>
      </c>
      <c r="L1" s="100" t="s">
        <v>62</v>
      </c>
    </row>
    <row r="2" spans="2:12" ht="20.100000000000001" customHeight="1" x14ac:dyDescent="0.25">
      <c r="B2" s="102"/>
      <c r="D2" s="132"/>
      <c r="F2" s="103"/>
      <c r="H2" s="109" t="s">
        <v>32</v>
      </c>
      <c r="I2" s="109">
        <v>1</v>
      </c>
      <c r="J2" s="104"/>
      <c r="K2" s="105"/>
      <c r="L2" s="131"/>
    </row>
    <row r="3" spans="2:12" ht="20.100000000000001" customHeight="1" x14ac:dyDescent="0.25">
      <c r="B3" s="102" t="s">
        <v>15</v>
      </c>
      <c r="D3" s="133" t="s">
        <v>7</v>
      </c>
      <c r="F3" s="103" t="s">
        <v>76</v>
      </c>
      <c r="H3" s="109" t="s">
        <v>33</v>
      </c>
      <c r="I3" s="109">
        <v>2</v>
      </c>
      <c r="J3" s="104"/>
      <c r="K3" s="105">
        <v>2019</v>
      </c>
      <c r="L3" s="131">
        <v>10</v>
      </c>
    </row>
    <row r="4" spans="2:12" ht="20.100000000000001" customHeight="1" x14ac:dyDescent="0.25">
      <c r="B4" s="103" t="s">
        <v>75</v>
      </c>
      <c r="D4" s="133" t="s">
        <v>8</v>
      </c>
      <c r="F4" s="103" t="s">
        <v>77</v>
      </c>
      <c r="H4" s="109" t="s">
        <v>34</v>
      </c>
      <c r="I4" s="109">
        <v>3</v>
      </c>
      <c r="J4" s="104"/>
      <c r="K4" s="105">
        <v>2020</v>
      </c>
      <c r="L4" s="131">
        <v>9</v>
      </c>
    </row>
    <row r="5" spans="2:12" ht="20.100000000000001" customHeight="1" x14ac:dyDescent="0.25">
      <c r="B5" s="165" t="s">
        <v>73</v>
      </c>
      <c r="D5" s="133" t="s">
        <v>24</v>
      </c>
      <c r="F5" s="103" t="s">
        <v>78</v>
      </c>
      <c r="H5" s="109" t="s">
        <v>35</v>
      </c>
      <c r="I5" s="109">
        <v>4</v>
      </c>
      <c r="J5" s="104"/>
      <c r="K5" s="105">
        <v>2021</v>
      </c>
      <c r="L5" s="131">
        <v>7</v>
      </c>
    </row>
    <row r="6" spans="2:12" ht="20.100000000000001" customHeight="1" x14ac:dyDescent="0.25">
      <c r="B6" s="103" t="s">
        <v>74</v>
      </c>
      <c r="D6" s="134"/>
      <c r="F6" s="103"/>
      <c r="H6" s="109" t="s">
        <v>36</v>
      </c>
      <c r="I6" s="109">
        <v>5</v>
      </c>
      <c r="J6" s="104"/>
      <c r="K6" s="105">
        <v>2022</v>
      </c>
      <c r="L6" s="131">
        <v>7</v>
      </c>
    </row>
    <row r="7" spans="2:12" ht="20.100000000000001" customHeight="1" x14ac:dyDescent="0.25">
      <c r="B7" s="103"/>
      <c r="F7" s="106"/>
      <c r="H7" s="109" t="s">
        <v>37</v>
      </c>
      <c r="I7" s="109">
        <v>6</v>
      </c>
      <c r="J7" s="104"/>
      <c r="K7" s="105">
        <v>2023</v>
      </c>
      <c r="L7" s="131">
        <v>9</v>
      </c>
    </row>
    <row r="8" spans="2:12" ht="20.100000000000001" customHeight="1" x14ac:dyDescent="0.25">
      <c r="B8" s="165"/>
      <c r="H8" s="109" t="s">
        <v>38</v>
      </c>
      <c r="I8" s="109">
        <v>7</v>
      </c>
      <c r="J8" s="104"/>
      <c r="K8" s="105">
        <v>2024</v>
      </c>
      <c r="L8" s="131"/>
    </row>
    <row r="9" spans="2:12" ht="20.100000000000001" customHeight="1" x14ac:dyDescent="0.25">
      <c r="B9" s="103"/>
      <c r="H9" s="109" t="s">
        <v>39</v>
      </c>
      <c r="I9" s="109">
        <v>8</v>
      </c>
      <c r="J9" s="104"/>
      <c r="K9" s="105">
        <v>2025</v>
      </c>
      <c r="L9" s="131"/>
    </row>
    <row r="10" spans="2:12" ht="20.100000000000001" customHeight="1" x14ac:dyDescent="0.25">
      <c r="B10" s="103"/>
      <c r="H10" s="109" t="s">
        <v>26</v>
      </c>
      <c r="I10" s="109">
        <v>9</v>
      </c>
      <c r="J10" s="104"/>
      <c r="K10" s="105">
        <v>2026</v>
      </c>
      <c r="L10" s="131"/>
    </row>
    <row r="11" spans="2:12" ht="20.100000000000001" customHeight="1" x14ac:dyDescent="0.25">
      <c r="B11" s="103"/>
      <c r="H11" s="109" t="s">
        <v>40</v>
      </c>
      <c r="I11" s="109">
        <v>10</v>
      </c>
      <c r="J11" s="104"/>
      <c r="K11" s="105">
        <v>2027</v>
      </c>
      <c r="L11" s="131"/>
    </row>
    <row r="12" spans="2:12" ht="20.100000000000001" customHeight="1" x14ac:dyDescent="0.25">
      <c r="B12" s="103"/>
      <c r="H12" s="109" t="s">
        <v>41</v>
      </c>
      <c r="I12" s="109">
        <v>11</v>
      </c>
      <c r="J12" s="104"/>
      <c r="K12" s="105">
        <v>2028</v>
      </c>
      <c r="L12" s="131"/>
    </row>
    <row r="13" spans="2:12" ht="20.100000000000001" customHeight="1" x14ac:dyDescent="0.25">
      <c r="B13" s="103"/>
      <c r="H13" s="110" t="s">
        <v>42</v>
      </c>
      <c r="I13" s="109">
        <v>12</v>
      </c>
      <c r="J13" s="104"/>
      <c r="K13" s="105">
        <v>2029</v>
      </c>
      <c r="L13" s="131"/>
    </row>
    <row r="14" spans="2:12" ht="20.100000000000001" customHeight="1" x14ac:dyDescent="0.25">
      <c r="B14" s="103"/>
    </row>
    <row r="15" spans="2:12" ht="20.100000000000001" customHeight="1" x14ac:dyDescent="0.25">
      <c r="B15" s="103"/>
    </row>
    <row r="16" spans="2:12" ht="20.100000000000001" customHeight="1" x14ac:dyDescent="0.25">
      <c r="B16" s="103"/>
    </row>
    <row r="17" spans="2:14" ht="20.100000000000001" customHeight="1" x14ac:dyDescent="0.25">
      <c r="B17" s="103"/>
    </row>
    <row r="18" spans="2:14" ht="20.100000000000001" customHeight="1" x14ac:dyDescent="0.25">
      <c r="B18" s="103"/>
    </row>
    <row r="19" spans="2:14" ht="20.100000000000001" customHeight="1" x14ac:dyDescent="0.25">
      <c r="B19" s="103"/>
    </row>
    <row r="20" spans="2:14" ht="20.100000000000001" customHeight="1" x14ac:dyDescent="0.25">
      <c r="B20" s="103"/>
    </row>
    <row r="21" spans="2:14" ht="20.100000000000001" customHeight="1" x14ac:dyDescent="0.25">
      <c r="B21" s="103"/>
      <c r="N21" s="107"/>
    </row>
    <row r="22" spans="2:14" ht="20.100000000000001" customHeight="1" x14ac:dyDescent="0.25">
      <c r="B22" s="103"/>
      <c r="N22" s="107"/>
    </row>
    <row r="23" spans="2:14" ht="20.100000000000001" customHeight="1" x14ac:dyDescent="0.25">
      <c r="B23" s="106"/>
      <c r="N23" s="107"/>
    </row>
    <row r="24" spans="2:14" ht="20.100000000000001" customHeight="1" x14ac:dyDescent="0.25">
      <c r="B24" s="162"/>
      <c r="N24" s="107"/>
    </row>
    <row r="25" spans="2:14" ht="20.100000000000001" customHeight="1" x14ac:dyDescent="0.25">
      <c r="B25" s="162"/>
      <c r="C25" s="163"/>
      <c r="D25" s="163"/>
      <c r="E25" s="164"/>
      <c r="F25" s="163"/>
      <c r="G25" s="163"/>
      <c r="H25" s="163"/>
      <c r="N25" s="107"/>
    </row>
    <row r="26" spans="2:14" ht="20.100000000000001" customHeight="1" x14ac:dyDescent="0.25">
      <c r="B26" s="166" t="s">
        <v>68</v>
      </c>
      <c r="C26" s="141"/>
      <c r="D26" s="141"/>
      <c r="E26" s="142"/>
      <c r="F26" s="141"/>
      <c r="G26" s="141"/>
      <c r="H26" s="141"/>
      <c r="N26" s="107"/>
    </row>
    <row r="27" spans="2:14" ht="20.100000000000001" customHeight="1" x14ac:dyDescent="0.25">
      <c r="N27" s="107"/>
    </row>
    <row r="28" spans="2:14" ht="20.100000000000001" customHeight="1" x14ac:dyDescent="0.25">
      <c r="N28" s="107"/>
    </row>
    <row r="29" spans="2:14" ht="20.100000000000001" customHeight="1" x14ac:dyDescent="0.25">
      <c r="N29" s="107"/>
    </row>
    <row r="30" spans="2:14" ht="20.100000000000001" customHeight="1" x14ac:dyDescent="0.25">
      <c r="N30" s="107"/>
    </row>
    <row r="31" spans="2:14" ht="20.100000000000001" customHeight="1" x14ac:dyDescent="0.25">
      <c r="N31" s="107"/>
    </row>
    <row r="32" spans="2:14" ht="20.100000000000001" customHeight="1" x14ac:dyDescent="0.25">
      <c r="N32" s="107"/>
    </row>
    <row r="33" spans="14:14" ht="20.100000000000001" customHeight="1" x14ac:dyDescent="0.25">
      <c r="N33" s="107"/>
    </row>
    <row r="34" spans="14:14" ht="20.100000000000001" customHeight="1" x14ac:dyDescent="0.25">
      <c r="N34" s="107"/>
    </row>
    <row r="35" spans="14:14" ht="20.100000000000001" customHeight="1" x14ac:dyDescent="0.25">
      <c r="N35" s="107"/>
    </row>
    <row r="36" spans="14:14" ht="20.100000000000001" customHeight="1" x14ac:dyDescent="0.25">
      <c r="N36" s="107"/>
    </row>
    <row r="37" spans="14:14" ht="20.100000000000001" customHeight="1" x14ac:dyDescent="0.25">
      <c r="N37" s="107"/>
    </row>
    <row r="38" spans="14:14" ht="20.100000000000001" customHeight="1" x14ac:dyDescent="0.25">
      <c r="N38" s="107"/>
    </row>
    <row r="39" spans="14:14" ht="20.100000000000001" customHeight="1" x14ac:dyDescent="0.25">
      <c r="N39" s="107"/>
    </row>
    <row r="40" spans="14:14" ht="20.100000000000001" customHeight="1" x14ac:dyDescent="0.25">
      <c r="N40" s="107"/>
    </row>
    <row r="41" spans="14:14" ht="20.100000000000001" customHeight="1" x14ac:dyDescent="0.25">
      <c r="N41" s="107"/>
    </row>
    <row r="42" spans="14:14" ht="20.100000000000001" customHeight="1" x14ac:dyDescent="0.25">
      <c r="N42" s="107"/>
    </row>
    <row r="43" spans="14:14" ht="20.100000000000001" customHeight="1" x14ac:dyDescent="0.25">
      <c r="N43" s="107"/>
    </row>
    <row r="44" spans="14:14" ht="20.100000000000001" customHeight="1" x14ac:dyDescent="0.25">
      <c r="N44" s="107"/>
    </row>
    <row r="45" spans="14:14" ht="20.100000000000001" customHeight="1" x14ac:dyDescent="0.25">
      <c r="N45" s="107"/>
    </row>
    <row r="46" spans="14:14" ht="20.100000000000001" customHeight="1" x14ac:dyDescent="0.25">
      <c r="N46" s="107"/>
    </row>
    <row r="47" spans="14:14" ht="20.100000000000001" customHeight="1" x14ac:dyDescent="0.25">
      <c r="N47" s="107"/>
    </row>
    <row r="48" spans="14:14" ht="20.100000000000001" customHeight="1" x14ac:dyDescent="0.25">
      <c r="N48" s="107"/>
    </row>
    <row r="49" spans="14:14" ht="20.100000000000001" customHeight="1" x14ac:dyDescent="0.25">
      <c r="N49" s="107"/>
    </row>
    <row r="50" spans="14:14" ht="20.100000000000001" customHeight="1" x14ac:dyDescent="0.25">
      <c r="N50" s="107"/>
    </row>
    <row r="51" spans="14:14" ht="20.100000000000001" customHeight="1" x14ac:dyDescent="0.25">
      <c r="N51" s="107"/>
    </row>
    <row r="52" spans="14:14" ht="20.100000000000001" customHeight="1" x14ac:dyDescent="0.25">
      <c r="N52" s="107"/>
    </row>
    <row r="53" spans="14:14" ht="20.100000000000001" customHeight="1" x14ac:dyDescent="0.25">
      <c r="N53" s="107"/>
    </row>
    <row r="54" spans="14:14" ht="20.100000000000001" customHeight="1" x14ac:dyDescent="0.25">
      <c r="N54" s="107"/>
    </row>
    <row r="55" spans="14:14" ht="20.100000000000001" customHeight="1" x14ac:dyDescent="0.25">
      <c r="N55" s="107"/>
    </row>
    <row r="56" spans="14:14" ht="20.100000000000001" customHeight="1" x14ac:dyDescent="0.25">
      <c r="N56" s="107"/>
    </row>
    <row r="57" spans="14:14" ht="20.100000000000001" customHeight="1" x14ac:dyDescent="0.25">
      <c r="N57" s="107"/>
    </row>
    <row r="58" spans="14:14" ht="20.100000000000001" customHeight="1" x14ac:dyDescent="0.25">
      <c r="N58" s="107"/>
    </row>
    <row r="59" spans="14:14" ht="20.100000000000001" customHeight="1" x14ac:dyDescent="0.25">
      <c r="N59" s="107"/>
    </row>
    <row r="60" spans="14:14" ht="20.100000000000001" customHeight="1" x14ac:dyDescent="0.25">
      <c r="N60" s="107"/>
    </row>
    <row r="61" spans="14:14" ht="20.100000000000001" customHeight="1" x14ac:dyDescent="0.25">
      <c r="N61" s="107"/>
    </row>
    <row r="62" spans="14:14" ht="20.100000000000001" customHeight="1" x14ac:dyDescent="0.25">
      <c r="N62" s="107"/>
    </row>
    <row r="63" spans="14:14" ht="20.100000000000001" customHeight="1" x14ac:dyDescent="0.25">
      <c r="N63" s="107"/>
    </row>
    <row r="64" spans="14:14" ht="20.100000000000001" customHeight="1" x14ac:dyDescent="0.25">
      <c r="N64" s="107"/>
    </row>
    <row r="65" spans="14:14" ht="20.100000000000001" customHeight="1" x14ac:dyDescent="0.25">
      <c r="N65" s="107"/>
    </row>
    <row r="66" spans="14:14" ht="20.100000000000001" customHeight="1" x14ac:dyDescent="0.25">
      <c r="N66" s="107"/>
    </row>
    <row r="67" spans="14:14" ht="20.100000000000001" customHeight="1" x14ac:dyDescent="0.25">
      <c r="N67" s="107"/>
    </row>
    <row r="68" spans="14:14" ht="20.100000000000001" customHeight="1" x14ac:dyDescent="0.25">
      <c r="N68" s="107"/>
    </row>
    <row r="69" spans="14:14" ht="20.100000000000001" customHeight="1" x14ac:dyDescent="0.25">
      <c r="N69" s="107"/>
    </row>
    <row r="70" spans="14:14" ht="20.100000000000001" customHeight="1" x14ac:dyDescent="0.25">
      <c r="N70" s="107"/>
    </row>
    <row r="71" spans="14:14" ht="20.100000000000001" customHeight="1" x14ac:dyDescent="0.25">
      <c r="N71" s="107"/>
    </row>
    <row r="72" spans="14:14" ht="20.100000000000001" customHeight="1" x14ac:dyDescent="0.25">
      <c r="N72" s="107"/>
    </row>
    <row r="73" spans="14:14" ht="20.100000000000001" customHeight="1" x14ac:dyDescent="0.25">
      <c r="N73" s="107"/>
    </row>
    <row r="74" spans="14:14" ht="20.100000000000001" customHeight="1" x14ac:dyDescent="0.25">
      <c r="N74" s="107"/>
    </row>
    <row r="75" spans="14:14" ht="20.100000000000001" customHeight="1" x14ac:dyDescent="0.25">
      <c r="N75" s="107"/>
    </row>
    <row r="76" spans="14:14" ht="20.100000000000001" customHeight="1" x14ac:dyDescent="0.25">
      <c r="N76" s="107"/>
    </row>
    <row r="77" spans="14:14" ht="20.100000000000001" customHeight="1" x14ac:dyDescent="0.25">
      <c r="N77" s="107"/>
    </row>
    <row r="78" spans="14:14" ht="20.100000000000001" customHeight="1" x14ac:dyDescent="0.25">
      <c r="N78" s="107"/>
    </row>
    <row r="79" spans="14:14" ht="20.100000000000001" customHeight="1" x14ac:dyDescent="0.25">
      <c r="N79" s="107"/>
    </row>
    <row r="80" spans="14:14" ht="20.100000000000001" customHeight="1" x14ac:dyDescent="0.25">
      <c r="N80" s="107"/>
    </row>
    <row r="81" spans="14:14" ht="20.100000000000001" customHeight="1" x14ac:dyDescent="0.25">
      <c r="N81" s="107"/>
    </row>
    <row r="82" spans="14:14" ht="20.100000000000001" customHeight="1" x14ac:dyDescent="0.25">
      <c r="N82" s="107"/>
    </row>
    <row r="83" spans="14:14" ht="20.100000000000001" customHeight="1" x14ac:dyDescent="0.25">
      <c r="N83" s="107"/>
    </row>
    <row r="84" spans="14:14" ht="20.100000000000001" customHeight="1" x14ac:dyDescent="0.25">
      <c r="N84" s="107"/>
    </row>
    <row r="85" spans="14:14" ht="20.100000000000001" customHeight="1" x14ac:dyDescent="0.25">
      <c r="N85" s="107"/>
    </row>
    <row r="86" spans="14:14" ht="20.100000000000001" customHeight="1" x14ac:dyDescent="0.25">
      <c r="N86" s="107"/>
    </row>
    <row r="87" spans="14:14" ht="20.100000000000001" customHeight="1" x14ac:dyDescent="0.25">
      <c r="N87" s="107"/>
    </row>
    <row r="88" spans="14:14" ht="20.100000000000001" customHeight="1" x14ac:dyDescent="0.25">
      <c r="N88" s="107"/>
    </row>
    <row r="89" spans="14:14" ht="20.100000000000001" customHeight="1" x14ac:dyDescent="0.25">
      <c r="N89" s="107"/>
    </row>
    <row r="90" spans="14:14" ht="20.100000000000001" customHeight="1" x14ac:dyDescent="0.25">
      <c r="N90" s="107"/>
    </row>
    <row r="91" spans="14:14" ht="20.100000000000001" customHeight="1" x14ac:dyDescent="0.25">
      <c r="N91" s="107"/>
    </row>
    <row r="92" spans="14:14" ht="20.100000000000001" customHeight="1" x14ac:dyDescent="0.25">
      <c r="N92" s="107"/>
    </row>
    <row r="93" spans="14:14" ht="20.100000000000001" customHeight="1" x14ac:dyDescent="0.25">
      <c r="N93" s="107"/>
    </row>
    <row r="94" spans="14:14" ht="20.100000000000001" customHeight="1" x14ac:dyDescent="0.25">
      <c r="N94" s="107"/>
    </row>
    <row r="95" spans="14:14" ht="20.100000000000001" customHeight="1" x14ac:dyDescent="0.25">
      <c r="N95" s="107"/>
    </row>
    <row r="96" spans="14:14" ht="20.100000000000001" customHeight="1" x14ac:dyDescent="0.25">
      <c r="N96" s="107"/>
    </row>
    <row r="97" spans="14:14" ht="20.100000000000001" customHeight="1" x14ac:dyDescent="0.25">
      <c r="N97" s="107"/>
    </row>
    <row r="98" spans="14:14" ht="20.100000000000001" customHeight="1" x14ac:dyDescent="0.25">
      <c r="N98" s="107"/>
    </row>
    <row r="99" spans="14:14" ht="20.100000000000001" customHeight="1" x14ac:dyDescent="0.25">
      <c r="N99" s="107"/>
    </row>
    <row r="100" spans="14:14" ht="20.100000000000001" customHeight="1" x14ac:dyDescent="0.25">
      <c r="N100" s="107"/>
    </row>
    <row r="101" spans="14:14" ht="20.100000000000001" customHeight="1" x14ac:dyDescent="0.25">
      <c r="N101" s="107"/>
    </row>
    <row r="102" spans="14:14" ht="20.100000000000001" customHeight="1" x14ac:dyDescent="0.25">
      <c r="N102" s="107"/>
    </row>
    <row r="103" spans="14:14" ht="20.100000000000001" customHeight="1" x14ac:dyDescent="0.25">
      <c r="N103" s="107"/>
    </row>
    <row r="104" spans="14:14" ht="20.100000000000001" customHeight="1" x14ac:dyDescent="0.25">
      <c r="N104" s="107"/>
    </row>
    <row r="105" spans="14:14" ht="20.100000000000001" customHeight="1" x14ac:dyDescent="0.25">
      <c r="N105" s="107"/>
    </row>
    <row r="106" spans="14:14" ht="20.100000000000001" customHeight="1" x14ac:dyDescent="0.25">
      <c r="N106" s="107"/>
    </row>
    <row r="107" spans="14:14" ht="20.100000000000001" customHeight="1" x14ac:dyDescent="0.25">
      <c r="N107" s="107"/>
    </row>
    <row r="108" spans="14:14" ht="20.100000000000001" customHeight="1" x14ac:dyDescent="0.25">
      <c r="N108" s="107"/>
    </row>
    <row r="109" spans="14:14" ht="20.100000000000001" customHeight="1" x14ac:dyDescent="0.25">
      <c r="N109" s="107"/>
    </row>
    <row r="110" spans="14:14" ht="20.100000000000001" customHeight="1" x14ac:dyDescent="0.25">
      <c r="N110" s="107"/>
    </row>
    <row r="111" spans="14:14" ht="20.100000000000001" customHeight="1" x14ac:dyDescent="0.25">
      <c r="N111" s="107"/>
    </row>
    <row r="112" spans="14:14" ht="20.100000000000001" customHeight="1" x14ac:dyDescent="0.25">
      <c r="N112" s="107"/>
    </row>
    <row r="113" spans="14:14" ht="20.100000000000001" customHeight="1" x14ac:dyDescent="0.25">
      <c r="N113" s="107"/>
    </row>
    <row r="114" spans="14:14" ht="20.100000000000001" customHeight="1" x14ac:dyDescent="0.25">
      <c r="N114" s="107"/>
    </row>
    <row r="115" spans="14:14" ht="20.100000000000001" customHeight="1" x14ac:dyDescent="0.25">
      <c r="N115" s="107"/>
    </row>
    <row r="116" spans="14:14" ht="20.100000000000001" customHeight="1" x14ac:dyDescent="0.25">
      <c r="N116" s="107"/>
    </row>
    <row r="117" spans="14:14" ht="20.100000000000001" customHeight="1" x14ac:dyDescent="0.25">
      <c r="N117" s="107"/>
    </row>
    <row r="118" spans="14:14" ht="20.100000000000001" customHeight="1" x14ac:dyDescent="0.25">
      <c r="N118" s="107"/>
    </row>
    <row r="119" spans="14:14" ht="20.100000000000001" customHeight="1" x14ac:dyDescent="0.25">
      <c r="N119" s="107"/>
    </row>
    <row r="120" spans="14:14" ht="20.100000000000001" customHeight="1" x14ac:dyDescent="0.25">
      <c r="N120" s="107"/>
    </row>
    <row r="121" spans="14:14" ht="20.100000000000001" customHeight="1" x14ac:dyDescent="0.25">
      <c r="N121" s="107"/>
    </row>
    <row r="122" spans="14:14" ht="20.100000000000001" customHeight="1" x14ac:dyDescent="0.25">
      <c r="N122" s="107"/>
    </row>
    <row r="123" spans="14:14" ht="20.100000000000001" customHeight="1" x14ac:dyDescent="0.25">
      <c r="N123" s="107"/>
    </row>
    <row r="124" spans="14:14" ht="20.100000000000001" customHeight="1" x14ac:dyDescent="0.25">
      <c r="N124" s="107"/>
    </row>
    <row r="125" spans="14:14" ht="20.100000000000001" customHeight="1" x14ac:dyDescent="0.25">
      <c r="N125" s="107"/>
    </row>
    <row r="126" spans="14:14" ht="20.100000000000001" customHeight="1" x14ac:dyDescent="0.25">
      <c r="N126" s="107"/>
    </row>
    <row r="127" spans="14:14" ht="20.100000000000001" customHeight="1" x14ac:dyDescent="0.25">
      <c r="N127" s="107"/>
    </row>
    <row r="128" spans="14:14" ht="20.100000000000001" customHeight="1" x14ac:dyDescent="0.25">
      <c r="N128" s="107"/>
    </row>
    <row r="129" spans="14:14" ht="20.100000000000001" customHeight="1" x14ac:dyDescent="0.25">
      <c r="N129" s="107"/>
    </row>
    <row r="130" spans="14:14" ht="20.100000000000001" customHeight="1" x14ac:dyDescent="0.25">
      <c r="N130" s="107"/>
    </row>
    <row r="131" spans="14:14" ht="20.100000000000001" customHeight="1" x14ac:dyDescent="0.25">
      <c r="N131" s="107"/>
    </row>
    <row r="132" spans="14:14" ht="20.100000000000001" customHeight="1" x14ac:dyDescent="0.25">
      <c r="N132" s="107"/>
    </row>
    <row r="133" spans="14:14" ht="20.100000000000001" customHeight="1" x14ac:dyDescent="0.25">
      <c r="N133" s="107"/>
    </row>
    <row r="134" spans="14:14" ht="20.100000000000001" customHeight="1" x14ac:dyDescent="0.25">
      <c r="N134" s="107"/>
    </row>
    <row r="135" spans="14:14" ht="20.100000000000001" customHeight="1" x14ac:dyDescent="0.25">
      <c r="N135" s="107"/>
    </row>
    <row r="136" spans="14:14" ht="20.100000000000001" customHeight="1" x14ac:dyDescent="0.25">
      <c r="N136" s="107"/>
    </row>
    <row r="137" spans="14:14" ht="20.100000000000001" customHeight="1" x14ac:dyDescent="0.25">
      <c r="N137" s="107"/>
    </row>
    <row r="138" spans="14:14" ht="20.100000000000001" customHeight="1" x14ac:dyDescent="0.25">
      <c r="N138" s="107"/>
    </row>
    <row r="139" spans="14:14" ht="20.100000000000001" customHeight="1" x14ac:dyDescent="0.25">
      <c r="N139" s="107"/>
    </row>
    <row r="140" spans="14:14" ht="20.100000000000001" customHeight="1" x14ac:dyDescent="0.25">
      <c r="N140" s="107"/>
    </row>
    <row r="141" spans="14:14" ht="20.100000000000001" customHeight="1" x14ac:dyDescent="0.25">
      <c r="N141" s="107"/>
    </row>
    <row r="142" spans="14:14" ht="20.100000000000001" customHeight="1" x14ac:dyDescent="0.25">
      <c r="N142" s="107"/>
    </row>
    <row r="143" spans="14:14" ht="20.100000000000001" customHeight="1" x14ac:dyDescent="0.25">
      <c r="N143" s="107"/>
    </row>
    <row r="144" spans="14:14" x14ac:dyDescent="0.25">
      <c r="N144" s="107"/>
    </row>
    <row r="145" spans="14:14" x14ac:dyDescent="0.25">
      <c r="N145" s="107"/>
    </row>
    <row r="146" spans="14:14" x14ac:dyDescent="0.25">
      <c r="N146" s="107"/>
    </row>
    <row r="147" spans="14:14" x14ac:dyDescent="0.25">
      <c r="N147" s="107"/>
    </row>
    <row r="148" spans="14:14" x14ac:dyDescent="0.25">
      <c r="N148" s="107"/>
    </row>
    <row r="149" spans="14:14" x14ac:dyDescent="0.25">
      <c r="N149" s="107"/>
    </row>
    <row r="150" spans="14:14" x14ac:dyDescent="0.25">
      <c r="N150" s="107"/>
    </row>
    <row r="151" spans="14:14" x14ac:dyDescent="0.25">
      <c r="N151" s="107"/>
    </row>
    <row r="152" spans="14:14" x14ac:dyDescent="0.25">
      <c r="N152" s="107"/>
    </row>
    <row r="153" spans="14:14" x14ac:dyDescent="0.25">
      <c r="N153" s="107"/>
    </row>
    <row r="154" spans="14:14" x14ac:dyDescent="0.25">
      <c r="N154" s="107"/>
    </row>
    <row r="155" spans="14:14" x14ac:dyDescent="0.25">
      <c r="N155" s="107"/>
    </row>
    <row r="156" spans="14:14" x14ac:dyDescent="0.25">
      <c r="N156" s="107"/>
    </row>
    <row r="157" spans="14:14" x14ac:dyDescent="0.25">
      <c r="N157" s="107"/>
    </row>
    <row r="158" spans="14:14" x14ac:dyDescent="0.25">
      <c r="N158" s="107"/>
    </row>
    <row r="159" spans="14:14" x14ac:dyDescent="0.25">
      <c r="N159" s="107"/>
    </row>
    <row r="160" spans="14:14" x14ac:dyDescent="0.25">
      <c r="N160" s="107"/>
    </row>
    <row r="161" spans="14:14" x14ac:dyDescent="0.25">
      <c r="N161" s="107"/>
    </row>
    <row r="162" spans="14:14" x14ac:dyDescent="0.25">
      <c r="N162" s="107"/>
    </row>
    <row r="163" spans="14:14" x14ac:dyDescent="0.25">
      <c r="N163" s="107"/>
    </row>
    <row r="164" spans="14:14" x14ac:dyDescent="0.25">
      <c r="N164" s="107"/>
    </row>
    <row r="165" spans="14:14" x14ac:dyDescent="0.25">
      <c r="N165" s="107"/>
    </row>
    <row r="166" spans="14:14" x14ac:dyDescent="0.25">
      <c r="N166" s="107"/>
    </row>
    <row r="167" spans="14:14" x14ac:dyDescent="0.25">
      <c r="N167" s="107"/>
    </row>
    <row r="168" spans="14:14" x14ac:dyDescent="0.25">
      <c r="N168" s="107"/>
    </row>
    <row r="169" spans="14:14" x14ac:dyDescent="0.25">
      <c r="N169" s="107"/>
    </row>
    <row r="170" spans="14:14" x14ac:dyDescent="0.25">
      <c r="N170" s="107"/>
    </row>
    <row r="171" spans="14:14" x14ac:dyDescent="0.25">
      <c r="N171" s="107"/>
    </row>
    <row r="172" spans="14:14" x14ac:dyDescent="0.25">
      <c r="N172" s="107"/>
    </row>
    <row r="173" spans="14:14" x14ac:dyDescent="0.25">
      <c r="N173" s="107"/>
    </row>
    <row r="174" spans="14:14" x14ac:dyDescent="0.25">
      <c r="N174" s="107"/>
    </row>
    <row r="175" spans="14:14" x14ac:dyDescent="0.25">
      <c r="N175" s="107"/>
    </row>
    <row r="176" spans="14:14" x14ac:dyDescent="0.25">
      <c r="N176" s="107"/>
    </row>
    <row r="177" spans="14:14" x14ac:dyDescent="0.25">
      <c r="N177" s="107"/>
    </row>
    <row r="178" spans="14:14" x14ac:dyDescent="0.25">
      <c r="N178" s="107"/>
    </row>
    <row r="179" spans="14:14" x14ac:dyDescent="0.25">
      <c r="N179" s="107"/>
    </row>
    <row r="180" spans="14:14" x14ac:dyDescent="0.25">
      <c r="N180" s="107"/>
    </row>
    <row r="181" spans="14:14" x14ac:dyDescent="0.25">
      <c r="N181" s="107"/>
    </row>
    <row r="182" spans="14:14" x14ac:dyDescent="0.25">
      <c r="N182" s="107"/>
    </row>
    <row r="183" spans="14:14" x14ac:dyDescent="0.25">
      <c r="N183" s="107"/>
    </row>
    <row r="184" spans="14:14" x14ac:dyDescent="0.25">
      <c r="N184" s="107"/>
    </row>
    <row r="185" spans="14:14" x14ac:dyDescent="0.25">
      <c r="N185" s="107"/>
    </row>
    <row r="186" spans="14:14" x14ac:dyDescent="0.25">
      <c r="N186" s="107"/>
    </row>
    <row r="187" spans="14:14" x14ac:dyDescent="0.25">
      <c r="N187" s="107"/>
    </row>
    <row r="188" spans="14:14" x14ac:dyDescent="0.25">
      <c r="N188" s="107"/>
    </row>
    <row r="189" spans="14:14" x14ac:dyDescent="0.25">
      <c r="N189" s="107"/>
    </row>
    <row r="190" spans="14:14" x14ac:dyDescent="0.25">
      <c r="N190" s="107"/>
    </row>
    <row r="191" spans="14:14" x14ac:dyDescent="0.25">
      <c r="N191" s="107"/>
    </row>
    <row r="192" spans="14:14" x14ac:dyDescent="0.25">
      <c r="N192" s="107"/>
    </row>
    <row r="193" spans="14:14" x14ac:dyDescent="0.25">
      <c r="N193" s="107"/>
    </row>
    <row r="194" spans="14:14" x14ac:dyDescent="0.25">
      <c r="N194" s="107"/>
    </row>
    <row r="195" spans="14:14" x14ac:dyDescent="0.25">
      <c r="N195" s="107"/>
    </row>
    <row r="196" spans="14:14" x14ac:dyDescent="0.25">
      <c r="N196" s="107"/>
    </row>
    <row r="197" spans="14:14" x14ac:dyDescent="0.25">
      <c r="N197" s="107"/>
    </row>
    <row r="198" spans="14:14" x14ac:dyDescent="0.25">
      <c r="N198" s="107"/>
    </row>
    <row r="199" spans="14:14" x14ac:dyDescent="0.25">
      <c r="N199" s="107"/>
    </row>
    <row r="200" spans="14:14" x14ac:dyDescent="0.25">
      <c r="N200" s="107"/>
    </row>
    <row r="201" spans="14:14" x14ac:dyDescent="0.25">
      <c r="N201" s="107"/>
    </row>
    <row r="202" spans="14:14" x14ac:dyDescent="0.25">
      <c r="N202" s="107"/>
    </row>
    <row r="203" spans="14:14" x14ac:dyDescent="0.25">
      <c r="N203" s="107"/>
    </row>
    <row r="204" spans="14:14" x14ac:dyDescent="0.25">
      <c r="N204" s="107"/>
    </row>
    <row r="205" spans="14:14" x14ac:dyDescent="0.25">
      <c r="N205" s="107"/>
    </row>
    <row r="206" spans="14:14" x14ac:dyDescent="0.25">
      <c r="N206" s="107"/>
    </row>
    <row r="207" spans="14:14" x14ac:dyDescent="0.25">
      <c r="N207" s="107"/>
    </row>
    <row r="208" spans="14:14" x14ac:dyDescent="0.25">
      <c r="N208" s="107"/>
    </row>
    <row r="209" spans="14:14" x14ac:dyDescent="0.25">
      <c r="N209" s="107"/>
    </row>
    <row r="210" spans="14:14" x14ac:dyDescent="0.25">
      <c r="N210" s="107"/>
    </row>
    <row r="211" spans="14:14" x14ac:dyDescent="0.25">
      <c r="N211" s="107"/>
    </row>
    <row r="212" spans="14:14" x14ac:dyDescent="0.25">
      <c r="N212" s="107"/>
    </row>
    <row r="213" spans="14:14" x14ac:dyDescent="0.25">
      <c r="N213" s="107"/>
    </row>
    <row r="214" spans="14:14" x14ac:dyDescent="0.25">
      <c r="N214" s="107"/>
    </row>
    <row r="215" spans="14:14" x14ac:dyDescent="0.25">
      <c r="N215" s="107"/>
    </row>
    <row r="216" spans="14:14" x14ac:dyDescent="0.25">
      <c r="N216" s="107"/>
    </row>
    <row r="217" spans="14:14" x14ac:dyDescent="0.25">
      <c r="N217" s="107"/>
    </row>
    <row r="218" spans="14:14" x14ac:dyDescent="0.25">
      <c r="N218" s="107"/>
    </row>
    <row r="219" spans="14:14" x14ac:dyDescent="0.25">
      <c r="N219" s="107"/>
    </row>
    <row r="220" spans="14:14" x14ac:dyDescent="0.25">
      <c r="N220" s="107"/>
    </row>
    <row r="221" spans="14:14" x14ac:dyDescent="0.25">
      <c r="N221" s="107"/>
    </row>
    <row r="222" spans="14:14" x14ac:dyDescent="0.25">
      <c r="N222" s="107"/>
    </row>
    <row r="223" spans="14:14" x14ac:dyDescent="0.25">
      <c r="N223" s="107"/>
    </row>
    <row r="224" spans="14:14" x14ac:dyDescent="0.25">
      <c r="N224" s="107"/>
    </row>
    <row r="225" spans="14:14" x14ac:dyDescent="0.25">
      <c r="N225" s="107"/>
    </row>
    <row r="226" spans="14:14" x14ac:dyDescent="0.25">
      <c r="N226" s="107"/>
    </row>
    <row r="227" spans="14:14" x14ac:dyDescent="0.25">
      <c r="N227" s="107"/>
    </row>
    <row r="228" spans="14:14" x14ac:dyDescent="0.25">
      <c r="N228" s="107"/>
    </row>
    <row r="229" spans="14:14" x14ac:dyDescent="0.25">
      <c r="N229" s="107"/>
    </row>
    <row r="230" spans="14:14" x14ac:dyDescent="0.25">
      <c r="N230" s="107"/>
    </row>
    <row r="231" spans="14:14" x14ac:dyDescent="0.25">
      <c r="N231" s="107"/>
    </row>
    <row r="232" spans="14:14" x14ac:dyDescent="0.25">
      <c r="N232" s="107"/>
    </row>
    <row r="233" spans="14:14" x14ac:dyDescent="0.25">
      <c r="N233" s="107"/>
    </row>
    <row r="234" spans="14:14" x14ac:dyDescent="0.25">
      <c r="N234" s="107"/>
    </row>
    <row r="235" spans="14:14" x14ac:dyDescent="0.25">
      <c r="N235" s="107"/>
    </row>
    <row r="236" spans="14:14" x14ac:dyDescent="0.25">
      <c r="N236" s="107"/>
    </row>
    <row r="237" spans="14:14" x14ac:dyDescent="0.25">
      <c r="N237" s="107"/>
    </row>
    <row r="238" spans="14:14" x14ac:dyDescent="0.25">
      <c r="N238" s="107"/>
    </row>
    <row r="239" spans="14:14" x14ac:dyDescent="0.25">
      <c r="N239" s="107"/>
    </row>
    <row r="240" spans="14:14" x14ac:dyDescent="0.25">
      <c r="N240" s="107"/>
    </row>
    <row r="241" spans="14:14" x14ac:dyDescent="0.25">
      <c r="N241" s="107"/>
    </row>
    <row r="242" spans="14:14" x14ac:dyDescent="0.25">
      <c r="N242" s="107"/>
    </row>
    <row r="243" spans="14:14" x14ac:dyDescent="0.25">
      <c r="N243" s="107"/>
    </row>
    <row r="244" spans="14:14" x14ac:dyDescent="0.25">
      <c r="N244" s="107"/>
    </row>
    <row r="245" spans="14:14" x14ac:dyDescent="0.25">
      <c r="N245" s="107"/>
    </row>
    <row r="246" spans="14:14" x14ac:dyDescent="0.25">
      <c r="N246" s="107"/>
    </row>
    <row r="247" spans="14:14" x14ac:dyDescent="0.25">
      <c r="N247" s="107"/>
    </row>
    <row r="248" spans="14:14" x14ac:dyDescent="0.25">
      <c r="N248" s="107"/>
    </row>
    <row r="249" spans="14:14" x14ac:dyDescent="0.25">
      <c r="N249" s="107"/>
    </row>
    <row r="250" spans="14:14" x14ac:dyDescent="0.25">
      <c r="N250" s="107"/>
    </row>
    <row r="251" spans="14:14" x14ac:dyDescent="0.25">
      <c r="N251" s="107"/>
    </row>
    <row r="252" spans="14:14" x14ac:dyDescent="0.25">
      <c r="N252" s="107"/>
    </row>
    <row r="253" spans="14:14" x14ac:dyDescent="0.25">
      <c r="N253" s="107"/>
    </row>
    <row r="254" spans="14:14" x14ac:dyDescent="0.25">
      <c r="N254" s="107"/>
    </row>
    <row r="255" spans="14:14" x14ac:dyDescent="0.25">
      <c r="N255" s="107"/>
    </row>
    <row r="256" spans="14:14" x14ac:dyDescent="0.25">
      <c r="N256" s="107"/>
    </row>
    <row r="257" spans="14:14" x14ac:dyDescent="0.25">
      <c r="N257" s="107"/>
    </row>
    <row r="258" spans="14:14" x14ac:dyDescent="0.25">
      <c r="N258" s="107"/>
    </row>
    <row r="259" spans="14:14" x14ac:dyDescent="0.25">
      <c r="N259" s="107"/>
    </row>
    <row r="260" spans="14:14" x14ac:dyDescent="0.25">
      <c r="N260" s="107"/>
    </row>
    <row r="261" spans="14:14" x14ac:dyDescent="0.25">
      <c r="N261" s="107"/>
    </row>
    <row r="262" spans="14:14" x14ac:dyDescent="0.25">
      <c r="N262" s="107"/>
    </row>
    <row r="263" spans="14:14" x14ac:dyDescent="0.25">
      <c r="N263" s="107"/>
    </row>
    <row r="264" spans="14:14" x14ac:dyDescent="0.25">
      <c r="N264" s="107"/>
    </row>
    <row r="265" spans="14:14" x14ac:dyDescent="0.25">
      <c r="N265" s="107"/>
    </row>
    <row r="266" spans="14:14" x14ac:dyDescent="0.25">
      <c r="N266" s="107"/>
    </row>
    <row r="267" spans="14:14" x14ac:dyDescent="0.25">
      <c r="N267" s="107"/>
    </row>
    <row r="268" spans="14:14" x14ac:dyDescent="0.25">
      <c r="N268" s="107"/>
    </row>
    <row r="269" spans="14:14" x14ac:dyDescent="0.25">
      <c r="N269" s="107"/>
    </row>
    <row r="270" spans="14:14" x14ac:dyDescent="0.25">
      <c r="N270" s="107"/>
    </row>
    <row r="271" spans="14:14" x14ac:dyDescent="0.25">
      <c r="N271" s="107"/>
    </row>
    <row r="272" spans="14:14" x14ac:dyDescent="0.25">
      <c r="N272" s="107"/>
    </row>
    <row r="273" spans="14:14" x14ac:dyDescent="0.25">
      <c r="N273" s="107"/>
    </row>
    <row r="274" spans="14:14" x14ac:dyDescent="0.25">
      <c r="N274" s="107"/>
    </row>
    <row r="275" spans="14:14" x14ac:dyDescent="0.25">
      <c r="N275" s="107"/>
    </row>
    <row r="276" spans="14:14" x14ac:dyDescent="0.25">
      <c r="N276" s="107"/>
    </row>
    <row r="277" spans="14:14" x14ac:dyDescent="0.25">
      <c r="N277" s="107"/>
    </row>
    <row r="278" spans="14:14" x14ac:dyDescent="0.25">
      <c r="N278" s="107"/>
    </row>
    <row r="279" spans="14:14" x14ac:dyDescent="0.25">
      <c r="N279" s="107"/>
    </row>
    <row r="280" spans="14:14" x14ac:dyDescent="0.25">
      <c r="N280" s="107"/>
    </row>
    <row r="281" spans="14:14" x14ac:dyDescent="0.25">
      <c r="N281" s="107"/>
    </row>
    <row r="282" spans="14:14" x14ac:dyDescent="0.25">
      <c r="N282" s="107"/>
    </row>
    <row r="283" spans="14:14" x14ac:dyDescent="0.25">
      <c r="N283" s="107"/>
    </row>
    <row r="284" spans="14:14" x14ac:dyDescent="0.25">
      <c r="N284" s="107"/>
    </row>
    <row r="285" spans="14:14" x14ac:dyDescent="0.25">
      <c r="N285" s="107"/>
    </row>
    <row r="286" spans="14:14" x14ac:dyDescent="0.25">
      <c r="N286" s="107"/>
    </row>
    <row r="287" spans="14:14" x14ac:dyDescent="0.25">
      <c r="N287" s="107"/>
    </row>
    <row r="288" spans="14:14" x14ac:dyDescent="0.25">
      <c r="N288" s="107"/>
    </row>
    <row r="289" spans="14:14" x14ac:dyDescent="0.25">
      <c r="N289" s="107"/>
    </row>
    <row r="290" spans="14:14" x14ac:dyDescent="0.25">
      <c r="N290" s="107"/>
    </row>
    <row r="291" spans="14:14" x14ac:dyDescent="0.25">
      <c r="N291" s="107"/>
    </row>
    <row r="292" spans="14:14" x14ac:dyDescent="0.25">
      <c r="N292" s="107"/>
    </row>
    <row r="293" spans="14:14" x14ac:dyDescent="0.25">
      <c r="N293" s="107"/>
    </row>
    <row r="294" spans="14:14" x14ac:dyDescent="0.25">
      <c r="N294" s="107"/>
    </row>
    <row r="295" spans="14:14" x14ac:dyDescent="0.25">
      <c r="N295" s="107"/>
    </row>
    <row r="296" spans="14:14" x14ac:dyDescent="0.25">
      <c r="N296" s="107"/>
    </row>
    <row r="297" spans="14:14" x14ac:dyDescent="0.25">
      <c r="N297" s="107"/>
    </row>
    <row r="298" spans="14:14" x14ac:dyDescent="0.25">
      <c r="N298" s="107"/>
    </row>
    <row r="299" spans="14:14" x14ac:dyDescent="0.25">
      <c r="N299" s="107"/>
    </row>
    <row r="300" spans="14:14" x14ac:dyDescent="0.25">
      <c r="N300" s="107"/>
    </row>
    <row r="301" spans="14:14" x14ac:dyDescent="0.25">
      <c r="N301" s="107"/>
    </row>
    <row r="302" spans="14:14" x14ac:dyDescent="0.25">
      <c r="N302" s="107"/>
    </row>
    <row r="303" spans="14:14" x14ac:dyDescent="0.25">
      <c r="N303" s="107"/>
    </row>
    <row r="304" spans="14:14" x14ac:dyDescent="0.25">
      <c r="N304" s="107"/>
    </row>
    <row r="305" spans="14:14" x14ac:dyDescent="0.25">
      <c r="N305" s="107"/>
    </row>
    <row r="306" spans="14:14" x14ac:dyDescent="0.25">
      <c r="N306" s="107"/>
    </row>
    <row r="307" spans="14:14" x14ac:dyDescent="0.25">
      <c r="N307" s="107"/>
    </row>
    <row r="308" spans="14:14" x14ac:dyDescent="0.25">
      <c r="N308" s="107"/>
    </row>
    <row r="309" spans="14:14" x14ac:dyDescent="0.25">
      <c r="N309" s="107"/>
    </row>
    <row r="310" spans="14:14" x14ac:dyDescent="0.25">
      <c r="N310" s="107"/>
    </row>
    <row r="311" spans="14:14" x14ac:dyDescent="0.25">
      <c r="N311" s="107"/>
    </row>
    <row r="312" spans="14:14" x14ac:dyDescent="0.25">
      <c r="N312" s="107"/>
    </row>
    <row r="313" spans="14:14" x14ac:dyDescent="0.25">
      <c r="N313" s="107"/>
    </row>
    <row r="314" spans="14:14" x14ac:dyDescent="0.25">
      <c r="N314" s="107"/>
    </row>
    <row r="315" spans="14:14" x14ac:dyDescent="0.25">
      <c r="N315" s="107"/>
    </row>
    <row r="316" spans="14:14" x14ac:dyDescent="0.25">
      <c r="N316" s="107"/>
    </row>
    <row r="317" spans="14:14" x14ac:dyDescent="0.25">
      <c r="N317" s="107"/>
    </row>
    <row r="318" spans="14:14" x14ac:dyDescent="0.25">
      <c r="N318" s="107"/>
    </row>
    <row r="319" spans="14:14" x14ac:dyDescent="0.25">
      <c r="N319" s="107"/>
    </row>
    <row r="320" spans="14:14" x14ac:dyDescent="0.25">
      <c r="N320" s="107"/>
    </row>
    <row r="321" spans="14:14" x14ac:dyDescent="0.25">
      <c r="N321" s="107"/>
    </row>
    <row r="322" spans="14:14" x14ac:dyDescent="0.25">
      <c r="N322" s="107"/>
    </row>
    <row r="323" spans="14:14" x14ac:dyDescent="0.25">
      <c r="N323" s="107"/>
    </row>
    <row r="324" spans="14:14" x14ac:dyDescent="0.25">
      <c r="N324" s="107"/>
    </row>
    <row r="325" spans="14:14" x14ac:dyDescent="0.25">
      <c r="N325" s="107"/>
    </row>
    <row r="326" spans="14:14" x14ac:dyDescent="0.25">
      <c r="N326" s="107"/>
    </row>
    <row r="327" spans="14:14" x14ac:dyDescent="0.25">
      <c r="N327" s="107"/>
    </row>
    <row r="328" spans="14:14" x14ac:dyDescent="0.25">
      <c r="N328" s="107"/>
    </row>
    <row r="329" spans="14:14" x14ac:dyDescent="0.25">
      <c r="N329" s="107"/>
    </row>
    <row r="330" spans="14:14" x14ac:dyDescent="0.25">
      <c r="N330" s="107"/>
    </row>
    <row r="331" spans="14:14" x14ac:dyDescent="0.25">
      <c r="N331" s="107"/>
    </row>
    <row r="332" spans="14:14" x14ac:dyDescent="0.25">
      <c r="N332" s="107"/>
    </row>
    <row r="333" spans="14:14" x14ac:dyDescent="0.25">
      <c r="N333" s="107"/>
    </row>
    <row r="334" spans="14:14" x14ac:dyDescent="0.25">
      <c r="N334" s="107"/>
    </row>
    <row r="335" spans="14:14" x14ac:dyDescent="0.25">
      <c r="N335" s="107"/>
    </row>
    <row r="336" spans="14:14" x14ac:dyDescent="0.25">
      <c r="N336" s="107"/>
    </row>
    <row r="337" spans="14:14" x14ac:dyDescent="0.25">
      <c r="N337" s="107"/>
    </row>
    <row r="338" spans="14:14" x14ac:dyDescent="0.25">
      <c r="N338" s="107"/>
    </row>
    <row r="339" spans="14:14" x14ac:dyDescent="0.25">
      <c r="N339" s="107"/>
    </row>
    <row r="340" spans="14:14" x14ac:dyDescent="0.25">
      <c r="N340" s="107"/>
    </row>
    <row r="341" spans="14:14" x14ac:dyDescent="0.25">
      <c r="N341" s="107"/>
    </row>
    <row r="342" spans="14:14" x14ac:dyDescent="0.25">
      <c r="N342" s="107"/>
    </row>
    <row r="343" spans="14:14" x14ac:dyDescent="0.25">
      <c r="N343" s="107"/>
    </row>
    <row r="344" spans="14:14" x14ac:dyDescent="0.25">
      <c r="N344" s="107"/>
    </row>
    <row r="345" spans="14:14" x14ac:dyDescent="0.25">
      <c r="N345" s="107"/>
    </row>
    <row r="346" spans="14:14" x14ac:dyDescent="0.25">
      <c r="N346" s="107"/>
    </row>
    <row r="347" spans="14:14" x14ac:dyDescent="0.25">
      <c r="N347" s="107"/>
    </row>
    <row r="348" spans="14:14" x14ac:dyDescent="0.25">
      <c r="N348" s="107"/>
    </row>
    <row r="349" spans="14:14" x14ac:dyDescent="0.25">
      <c r="N349" s="107"/>
    </row>
    <row r="350" spans="14:14" x14ac:dyDescent="0.25">
      <c r="N350" s="107"/>
    </row>
    <row r="351" spans="14:14" x14ac:dyDescent="0.25">
      <c r="N351" s="107"/>
    </row>
    <row r="352" spans="14:14" x14ac:dyDescent="0.25">
      <c r="N352" s="107"/>
    </row>
    <row r="353" spans="14:14" x14ac:dyDescent="0.25">
      <c r="N353" s="107"/>
    </row>
    <row r="354" spans="14:14" x14ac:dyDescent="0.25">
      <c r="N354" s="107"/>
    </row>
    <row r="355" spans="14:14" x14ac:dyDescent="0.25">
      <c r="N355" s="107"/>
    </row>
    <row r="356" spans="14:14" x14ac:dyDescent="0.25">
      <c r="N356" s="107"/>
    </row>
    <row r="357" spans="14:14" x14ac:dyDescent="0.25">
      <c r="N357" s="107"/>
    </row>
    <row r="358" spans="14:14" x14ac:dyDescent="0.25">
      <c r="N358" s="107"/>
    </row>
    <row r="359" spans="14:14" x14ac:dyDescent="0.25">
      <c r="N359" s="107"/>
    </row>
    <row r="360" spans="14:14" x14ac:dyDescent="0.25">
      <c r="N360" s="107"/>
    </row>
    <row r="361" spans="14:14" x14ac:dyDescent="0.25">
      <c r="N361" s="107"/>
    </row>
    <row r="362" spans="14:14" x14ac:dyDescent="0.25">
      <c r="N362" s="107"/>
    </row>
    <row r="363" spans="14:14" x14ac:dyDescent="0.25">
      <c r="N363" s="107"/>
    </row>
    <row r="364" spans="14:14" x14ac:dyDescent="0.25">
      <c r="N364" s="107"/>
    </row>
    <row r="365" spans="14:14" x14ac:dyDescent="0.25">
      <c r="N365" s="107"/>
    </row>
    <row r="366" spans="14:14" x14ac:dyDescent="0.25">
      <c r="N366" s="107"/>
    </row>
    <row r="367" spans="14:14" x14ac:dyDescent="0.25">
      <c r="N367" s="107"/>
    </row>
    <row r="368" spans="14:14" x14ac:dyDescent="0.25">
      <c r="N368" s="107"/>
    </row>
    <row r="369" spans="14:14" x14ac:dyDescent="0.25">
      <c r="N369" s="107"/>
    </row>
    <row r="370" spans="14:14" x14ac:dyDescent="0.25">
      <c r="N370" s="107"/>
    </row>
    <row r="371" spans="14:14" x14ac:dyDescent="0.25">
      <c r="N371" s="107"/>
    </row>
    <row r="372" spans="14:14" x14ac:dyDescent="0.25">
      <c r="N372" s="107"/>
    </row>
    <row r="373" spans="14:14" x14ac:dyDescent="0.25">
      <c r="N373" s="107"/>
    </row>
    <row r="374" spans="14:14" x14ac:dyDescent="0.25">
      <c r="N374" s="107"/>
    </row>
    <row r="375" spans="14:14" x14ac:dyDescent="0.25">
      <c r="N375" s="107"/>
    </row>
    <row r="376" spans="14:14" x14ac:dyDescent="0.25">
      <c r="N376" s="107"/>
    </row>
    <row r="377" spans="14:14" x14ac:dyDescent="0.25">
      <c r="N377" s="107"/>
    </row>
    <row r="378" spans="14:14" x14ac:dyDescent="0.25">
      <c r="N378" s="107"/>
    </row>
    <row r="379" spans="14:14" x14ac:dyDescent="0.25">
      <c r="N379" s="107"/>
    </row>
    <row r="380" spans="14:14" x14ac:dyDescent="0.25">
      <c r="N380" s="107"/>
    </row>
    <row r="381" spans="14:14" x14ac:dyDescent="0.25">
      <c r="N381" s="107"/>
    </row>
    <row r="382" spans="14:14" x14ac:dyDescent="0.25">
      <c r="N382" s="107"/>
    </row>
    <row r="383" spans="14:14" x14ac:dyDescent="0.25">
      <c r="N383" s="107"/>
    </row>
    <row r="384" spans="14:14" x14ac:dyDescent="0.25">
      <c r="N384" s="107"/>
    </row>
    <row r="385" spans="14:14" x14ac:dyDescent="0.25">
      <c r="N385" s="107"/>
    </row>
    <row r="386" spans="14:14" x14ac:dyDescent="0.25">
      <c r="N386" s="107"/>
    </row>
    <row r="387" spans="14:14" x14ac:dyDescent="0.25">
      <c r="N387" s="107"/>
    </row>
    <row r="388" spans="14:14" x14ac:dyDescent="0.25">
      <c r="N388" s="107"/>
    </row>
    <row r="389" spans="14:14" x14ac:dyDescent="0.25">
      <c r="N389" s="107"/>
    </row>
    <row r="390" spans="14:14" x14ac:dyDescent="0.25">
      <c r="N390" s="107"/>
    </row>
    <row r="391" spans="14:14" x14ac:dyDescent="0.25">
      <c r="N391" s="107"/>
    </row>
    <row r="392" spans="14:14" x14ac:dyDescent="0.25">
      <c r="N392" s="107"/>
    </row>
    <row r="393" spans="14:14" x14ac:dyDescent="0.25">
      <c r="N393" s="107"/>
    </row>
    <row r="394" spans="14:14" x14ac:dyDescent="0.25">
      <c r="N394" s="107"/>
    </row>
    <row r="395" spans="14:14" x14ac:dyDescent="0.25">
      <c r="N395" s="107"/>
    </row>
    <row r="396" spans="14:14" x14ac:dyDescent="0.25">
      <c r="N396" s="107"/>
    </row>
    <row r="397" spans="14:14" x14ac:dyDescent="0.25">
      <c r="N397" s="107"/>
    </row>
    <row r="398" spans="14:14" x14ac:dyDescent="0.25">
      <c r="N398" s="107"/>
    </row>
    <row r="399" spans="14:14" x14ac:dyDescent="0.25">
      <c r="N399" s="107"/>
    </row>
    <row r="400" spans="14:14" x14ac:dyDescent="0.25">
      <c r="N400" s="107"/>
    </row>
    <row r="401" spans="14:14" x14ac:dyDescent="0.25">
      <c r="N401" s="107"/>
    </row>
    <row r="402" spans="14:14" x14ac:dyDescent="0.25">
      <c r="N402" s="107"/>
    </row>
    <row r="403" spans="14:14" x14ac:dyDescent="0.25">
      <c r="N403" s="107"/>
    </row>
    <row r="404" spans="14:14" x14ac:dyDescent="0.25">
      <c r="N404" s="107"/>
    </row>
    <row r="405" spans="14:14" x14ac:dyDescent="0.25">
      <c r="N405" s="107"/>
    </row>
    <row r="406" spans="14:14" x14ac:dyDescent="0.25">
      <c r="N406" s="107"/>
    </row>
    <row r="407" spans="14:14" x14ac:dyDescent="0.25">
      <c r="N407" s="107"/>
    </row>
    <row r="408" spans="14:14" x14ac:dyDescent="0.25">
      <c r="N408" s="107"/>
    </row>
    <row r="409" spans="14:14" x14ac:dyDescent="0.25">
      <c r="N409" s="107"/>
    </row>
    <row r="410" spans="14:14" x14ac:dyDescent="0.25">
      <c r="N410" s="107"/>
    </row>
    <row r="411" spans="14:14" x14ac:dyDescent="0.25">
      <c r="N411" s="107"/>
    </row>
    <row r="412" spans="14:14" x14ac:dyDescent="0.25">
      <c r="N412" s="107"/>
    </row>
    <row r="413" spans="14:14" x14ac:dyDescent="0.25">
      <c r="N413" s="107"/>
    </row>
    <row r="414" spans="14:14" x14ac:dyDescent="0.25">
      <c r="N414" s="107"/>
    </row>
    <row r="415" spans="14:14" x14ac:dyDescent="0.25">
      <c r="N415" s="107"/>
    </row>
    <row r="416" spans="14:14" x14ac:dyDescent="0.25">
      <c r="N416" s="107"/>
    </row>
    <row r="417" spans="14:14" x14ac:dyDescent="0.25">
      <c r="N417" s="107"/>
    </row>
    <row r="418" spans="14:14" x14ac:dyDescent="0.25">
      <c r="N418" s="107"/>
    </row>
    <row r="419" spans="14:14" x14ac:dyDescent="0.25">
      <c r="N419" s="107"/>
    </row>
    <row r="420" spans="14:14" x14ac:dyDescent="0.25">
      <c r="N420" s="107"/>
    </row>
    <row r="421" spans="14:14" x14ac:dyDescent="0.25">
      <c r="N421" s="107"/>
    </row>
    <row r="422" spans="14:14" x14ac:dyDescent="0.25">
      <c r="N422" s="107"/>
    </row>
    <row r="423" spans="14:14" x14ac:dyDescent="0.25">
      <c r="N423" s="107"/>
    </row>
    <row r="424" spans="14:14" x14ac:dyDescent="0.25">
      <c r="N424" s="107"/>
    </row>
    <row r="425" spans="14:14" x14ac:dyDescent="0.25">
      <c r="N425" s="107"/>
    </row>
    <row r="426" spans="14:14" x14ac:dyDescent="0.25">
      <c r="N426" s="107"/>
    </row>
    <row r="427" spans="14:14" x14ac:dyDescent="0.25">
      <c r="N427" s="107"/>
    </row>
    <row r="428" spans="14:14" x14ac:dyDescent="0.25">
      <c r="N428" s="107"/>
    </row>
    <row r="429" spans="14:14" x14ac:dyDescent="0.25">
      <c r="N429" s="107"/>
    </row>
    <row r="430" spans="14:14" x14ac:dyDescent="0.25">
      <c r="N430" s="107"/>
    </row>
    <row r="431" spans="14:14" x14ac:dyDescent="0.25">
      <c r="N431" s="107"/>
    </row>
    <row r="432" spans="14:14" x14ac:dyDescent="0.25">
      <c r="N432" s="107"/>
    </row>
    <row r="433" spans="14:14" x14ac:dyDescent="0.25">
      <c r="N433" s="107"/>
    </row>
    <row r="434" spans="14:14" x14ac:dyDescent="0.25">
      <c r="N434" s="107"/>
    </row>
    <row r="435" spans="14:14" x14ac:dyDescent="0.25">
      <c r="N435" s="107"/>
    </row>
    <row r="436" spans="14:14" x14ac:dyDescent="0.25">
      <c r="N436" s="107"/>
    </row>
    <row r="437" spans="14:14" x14ac:dyDescent="0.25">
      <c r="N437" s="107"/>
    </row>
    <row r="438" spans="14:14" x14ac:dyDescent="0.25">
      <c r="N438" s="107"/>
    </row>
    <row r="439" spans="14:14" x14ac:dyDescent="0.25">
      <c r="N439" s="107"/>
    </row>
    <row r="440" spans="14:14" x14ac:dyDescent="0.25">
      <c r="N440" s="107"/>
    </row>
    <row r="441" spans="14:14" x14ac:dyDescent="0.25">
      <c r="N441" s="107"/>
    </row>
    <row r="442" spans="14:14" x14ac:dyDescent="0.25">
      <c r="N442" s="107"/>
    </row>
    <row r="443" spans="14:14" x14ac:dyDescent="0.25">
      <c r="N443" s="107"/>
    </row>
    <row r="444" spans="14:14" x14ac:dyDescent="0.25">
      <c r="N444" s="107"/>
    </row>
    <row r="445" spans="14:14" x14ac:dyDescent="0.25">
      <c r="N445" s="107"/>
    </row>
    <row r="446" spans="14:14" x14ac:dyDescent="0.25">
      <c r="N446" s="107"/>
    </row>
    <row r="447" spans="14:14" x14ac:dyDescent="0.25">
      <c r="N447" s="107"/>
    </row>
    <row r="448" spans="14:14" x14ac:dyDescent="0.25">
      <c r="N448" s="107"/>
    </row>
    <row r="449" spans="14:14" x14ac:dyDescent="0.25">
      <c r="N449" s="107"/>
    </row>
    <row r="450" spans="14:14" x14ac:dyDescent="0.25">
      <c r="N450" s="107"/>
    </row>
    <row r="451" spans="14:14" x14ac:dyDescent="0.25">
      <c r="N451" s="107"/>
    </row>
    <row r="452" spans="14:14" x14ac:dyDescent="0.25">
      <c r="N452" s="107"/>
    </row>
    <row r="453" spans="14:14" x14ac:dyDescent="0.25">
      <c r="N453" s="107"/>
    </row>
    <row r="454" spans="14:14" x14ac:dyDescent="0.25">
      <c r="N454" s="107"/>
    </row>
    <row r="455" spans="14:14" x14ac:dyDescent="0.25">
      <c r="N455" s="107"/>
    </row>
    <row r="456" spans="14:14" x14ac:dyDescent="0.25">
      <c r="N456" s="107"/>
    </row>
    <row r="457" spans="14:14" x14ac:dyDescent="0.25">
      <c r="N457" s="107"/>
    </row>
    <row r="458" spans="14:14" x14ac:dyDescent="0.25">
      <c r="N458" s="107"/>
    </row>
    <row r="459" spans="14:14" x14ac:dyDescent="0.25">
      <c r="N459" s="107"/>
    </row>
    <row r="460" spans="14:14" x14ac:dyDescent="0.25">
      <c r="N460" s="107"/>
    </row>
    <row r="461" spans="14:14" x14ac:dyDescent="0.25">
      <c r="N461" s="107"/>
    </row>
    <row r="462" spans="14:14" x14ac:dyDescent="0.25">
      <c r="N462" s="107"/>
    </row>
    <row r="463" spans="14:14" x14ac:dyDescent="0.25">
      <c r="N463" s="107"/>
    </row>
    <row r="464" spans="14:14" x14ac:dyDescent="0.25">
      <c r="N464" s="107"/>
    </row>
    <row r="465" spans="14:14" x14ac:dyDescent="0.25">
      <c r="N465" s="107"/>
    </row>
    <row r="466" spans="14:14" x14ac:dyDescent="0.25">
      <c r="N466" s="107"/>
    </row>
    <row r="467" spans="14:14" x14ac:dyDescent="0.25">
      <c r="N467" s="107"/>
    </row>
    <row r="468" spans="14:14" x14ac:dyDescent="0.25">
      <c r="N468" s="107"/>
    </row>
    <row r="469" spans="14:14" x14ac:dyDescent="0.25">
      <c r="N469" s="107"/>
    </row>
    <row r="470" spans="14:14" x14ac:dyDescent="0.25">
      <c r="N470" s="107"/>
    </row>
    <row r="471" spans="14:14" x14ac:dyDescent="0.25">
      <c r="N471" s="107"/>
    </row>
    <row r="472" spans="14:14" x14ac:dyDescent="0.25">
      <c r="N472" s="107"/>
    </row>
    <row r="473" spans="14:14" x14ac:dyDescent="0.25">
      <c r="N473" s="107"/>
    </row>
    <row r="474" spans="14:14" x14ac:dyDescent="0.25">
      <c r="N474" s="107"/>
    </row>
    <row r="475" spans="14:14" x14ac:dyDescent="0.25">
      <c r="N475" s="107"/>
    </row>
    <row r="476" spans="14:14" x14ac:dyDescent="0.25">
      <c r="N476" s="107"/>
    </row>
    <row r="477" spans="14:14" x14ac:dyDescent="0.25">
      <c r="N477" s="107"/>
    </row>
    <row r="478" spans="14:14" x14ac:dyDescent="0.25">
      <c r="N478" s="107"/>
    </row>
    <row r="479" spans="14:14" x14ac:dyDescent="0.25">
      <c r="N479" s="107"/>
    </row>
    <row r="480" spans="14:14" x14ac:dyDescent="0.25">
      <c r="N480" s="107"/>
    </row>
    <row r="481" spans="14:14" x14ac:dyDescent="0.25">
      <c r="N481" s="107"/>
    </row>
    <row r="482" spans="14:14" x14ac:dyDescent="0.25">
      <c r="N482" s="107"/>
    </row>
    <row r="483" spans="14:14" x14ac:dyDescent="0.25">
      <c r="N483" s="107"/>
    </row>
    <row r="484" spans="14:14" x14ac:dyDescent="0.25">
      <c r="N484" s="107"/>
    </row>
    <row r="485" spans="14:14" x14ac:dyDescent="0.25">
      <c r="N485" s="107"/>
    </row>
    <row r="486" spans="14:14" x14ac:dyDescent="0.25">
      <c r="N486" s="107"/>
    </row>
    <row r="487" spans="14:14" x14ac:dyDescent="0.25">
      <c r="N487" s="107"/>
    </row>
    <row r="488" spans="14:14" x14ac:dyDescent="0.25">
      <c r="N488" s="107"/>
    </row>
    <row r="489" spans="14:14" x14ac:dyDescent="0.25">
      <c r="N489" s="107"/>
    </row>
    <row r="490" spans="14:14" x14ac:dyDescent="0.25">
      <c r="N490" s="107"/>
    </row>
    <row r="491" spans="14:14" x14ac:dyDescent="0.25">
      <c r="N491" s="107"/>
    </row>
    <row r="492" spans="14:14" x14ac:dyDescent="0.25">
      <c r="N492" s="107"/>
    </row>
    <row r="493" spans="14:14" x14ac:dyDescent="0.25">
      <c r="N493" s="107"/>
    </row>
    <row r="494" spans="14:14" x14ac:dyDescent="0.25">
      <c r="N494" s="107"/>
    </row>
    <row r="495" spans="14:14" x14ac:dyDescent="0.25">
      <c r="N495" s="107"/>
    </row>
    <row r="496" spans="14:14" x14ac:dyDescent="0.25">
      <c r="N496" s="107"/>
    </row>
    <row r="497" spans="14:14" x14ac:dyDescent="0.25">
      <c r="N497" s="107"/>
    </row>
    <row r="498" spans="14:14" x14ac:dyDescent="0.25">
      <c r="N498" s="107"/>
    </row>
    <row r="499" spans="14:14" x14ac:dyDescent="0.25">
      <c r="N499" s="107"/>
    </row>
    <row r="500" spans="14:14" x14ac:dyDescent="0.25">
      <c r="N500" s="107"/>
    </row>
    <row r="501" spans="14:14" x14ac:dyDescent="0.25">
      <c r="N501" s="107"/>
    </row>
    <row r="502" spans="14:14" x14ac:dyDescent="0.25">
      <c r="N502" s="107"/>
    </row>
    <row r="503" spans="14:14" x14ac:dyDescent="0.25">
      <c r="N503" s="107"/>
    </row>
    <row r="504" spans="14:14" x14ac:dyDescent="0.25">
      <c r="N504" s="107"/>
    </row>
    <row r="505" spans="14:14" x14ac:dyDescent="0.25">
      <c r="N505" s="107"/>
    </row>
    <row r="506" spans="14:14" x14ac:dyDescent="0.25">
      <c r="N506" s="107"/>
    </row>
    <row r="507" spans="14:14" x14ac:dyDescent="0.25">
      <c r="N507" s="107"/>
    </row>
    <row r="508" spans="14:14" x14ac:dyDescent="0.25">
      <c r="N508" s="107"/>
    </row>
    <row r="509" spans="14:14" x14ac:dyDescent="0.25">
      <c r="N509" s="107"/>
    </row>
    <row r="510" spans="14:14" x14ac:dyDescent="0.25">
      <c r="N510" s="107"/>
    </row>
    <row r="511" spans="14:14" x14ac:dyDescent="0.25">
      <c r="N511" s="107"/>
    </row>
    <row r="512" spans="14:14" x14ac:dyDescent="0.25">
      <c r="N512" s="107"/>
    </row>
    <row r="513" spans="14:14" x14ac:dyDescent="0.25">
      <c r="N513" s="107"/>
    </row>
    <row r="514" spans="14:14" x14ac:dyDescent="0.25">
      <c r="N514" s="107"/>
    </row>
    <row r="515" spans="14:14" x14ac:dyDescent="0.25">
      <c r="N515" s="107"/>
    </row>
    <row r="516" spans="14:14" x14ac:dyDescent="0.25">
      <c r="N516" s="107"/>
    </row>
    <row r="517" spans="14:14" x14ac:dyDescent="0.25">
      <c r="N517" s="107"/>
    </row>
    <row r="518" spans="14:14" x14ac:dyDescent="0.25">
      <c r="N518" s="107"/>
    </row>
    <row r="519" spans="14:14" x14ac:dyDescent="0.25">
      <c r="N519" s="107"/>
    </row>
    <row r="520" spans="14:14" x14ac:dyDescent="0.25">
      <c r="N520" s="107"/>
    </row>
    <row r="521" spans="14:14" x14ac:dyDescent="0.25">
      <c r="N521" s="107"/>
    </row>
    <row r="522" spans="14:14" x14ac:dyDescent="0.25">
      <c r="N522" s="107"/>
    </row>
    <row r="523" spans="14:14" x14ac:dyDescent="0.25">
      <c r="N523" s="107"/>
    </row>
    <row r="524" spans="14:14" x14ac:dyDescent="0.25">
      <c r="N524" s="107"/>
    </row>
    <row r="525" spans="14:14" x14ac:dyDescent="0.25">
      <c r="N525" s="107"/>
    </row>
    <row r="526" spans="14:14" x14ac:dyDescent="0.25">
      <c r="N526" s="107"/>
    </row>
    <row r="527" spans="14:14" x14ac:dyDescent="0.25">
      <c r="N527" s="107"/>
    </row>
    <row r="528" spans="14:14" x14ac:dyDescent="0.25">
      <c r="N528" s="107"/>
    </row>
    <row r="529" spans="14:14" x14ac:dyDescent="0.25">
      <c r="N529" s="107"/>
    </row>
    <row r="530" spans="14:14" x14ac:dyDescent="0.25">
      <c r="N530" s="107"/>
    </row>
    <row r="531" spans="14:14" x14ac:dyDescent="0.25">
      <c r="N531" s="107"/>
    </row>
    <row r="532" spans="14:14" x14ac:dyDescent="0.25">
      <c r="N532" s="107"/>
    </row>
    <row r="533" spans="14:14" x14ac:dyDescent="0.25">
      <c r="N533" s="107"/>
    </row>
    <row r="534" spans="14:14" x14ac:dyDescent="0.25">
      <c r="N534" s="107"/>
    </row>
    <row r="535" spans="14:14" x14ac:dyDescent="0.25">
      <c r="N535" s="107"/>
    </row>
    <row r="536" spans="14:14" x14ac:dyDescent="0.25">
      <c r="N536" s="107"/>
    </row>
    <row r="537" spans="14:14" x14ac:dyDescent="0.25">
      <c r="N537" s="107"/>
    </row>
    <row r="538" spans="14:14" x14ac:dyDescent="0.25">
      <c r="N538" s="107"/>
    </row>
    <row r="539" spans="14:14" x14ac:dyDescent="0.25">
      <c r="N539" s="107"/>
    </row>
    <row r="540" spans="14:14" x14ac:dyDescent="0.25">
      <c r="N540" s="107"/>
    </row>
    <row r="541" spans="14:14" x14ac:dyDescent="0.25">
      <c r="N541" s="107"/>
    </row>
    <row r="542" spans="14:14" x14ac:dyDescent="0.25">
      <c r="N542" s="107"/>
    </row>
    <row r="543" spans="14:14" x14ac:dyDescent="0.25">
      <c r="N543" s="107"/>
    </row>
    <row r="544" spans="14:14" x14ac:dyDescent="0.25">
      <c r="N544" s="107"/>
    </row>
    <row r="545" spans="14:14" x14ac:dyDescent="0.25">
      <c r="N545" s="107"/>
    </row>
    <row r="546" spans="14:14" x14ac:dyDescent="0.25">
      <c r="N546" s="107"/>
    </row>
    <row r="547" spans="14:14" x14ac:dyDescent="0.25">
      <c r="N547" s="107"/>
    </row>
    <row r="548" spans="14:14" x14ac:dyDescent="0.25">
      <c r="N548" s="107"/>
    </row>
    <row r="549" spans="14:14" x14ac:dyDescent="0.25">
      <c r="N549" s="107"/>
    </row>
  </sheetData>
  <sortState ref="B3:B23">
    <sortCondition ref="B3"/>
  </sortState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H45"/>
  <sheetViews>
    <sheetView showGridLines="0" showRowColHeaders="0" zoomScaleNormal="100" workbookViewId="0">
      <selection activeCell="C3" sqref="C3"/>
    </sheetView>
  </sheetViews>
  <sheetFormatPr baseColWidth="10" defaultColWidth="11.42578125" defaultRowHeight="15" x14ac:dyDescent="0.25"/>
  <cols>
    <col min="1" max="1" width="7.140625" style="27" customWidth="1"/>
    <col min="2" max="3" width="12.7109375" style="27" customWidth="1"/>
    <col min="4" max="34" width="4.7109375" style="27" customWidth="1"/>
    <col min="35" max="16384" width="11.42578125" style="27"/>
  </cols>
  <sheetData>
    <row r="1" spans="1:34" ht="40.5" customHeight="1" x14ac:dyDescent="0.25">
      <c r="H1" s="46"/>
    </row>
    <row r="2" spans="1:34" ht="18" customHeight="1" x14ac:dyDescent="0.25">
      <c r="B2" s="26" t="s">
        <v>14</v>
      </c>
      <c r="C2" s="47">
        <v>2021</v>
      </c>
      <c r="F2" s="187" t="str">
        <f>"Calendrier de "&amp;Garde!E5</f>
        <v>Calendrier de Réservation des véhicules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49"/>
      <c r="AA2" s="49"/>
      <c r="AB2" s="49"/>
      <c r="AC2" s="49"/>
      <c r="AD2" s="49"/>
      <c r="AE2" s="49"/>
      <c r="AF2" s="28"/>
      <c r="AG2" s="28"/>
      <c r="AH2" s="28"/>
    </row>
    <row r="3" spans="1:34" ht="18" customHeight="1" x14ac:dyDescent="0.25">
      <c r="B3" s="29" t="s">
        <v>25</v>
      </c>
      <c r="C3" s="48" t="s">
        <v>37</v>
      </c>
      <c r="E3" s="28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49"/>
      <c r="AA3" s="49"/>
      <c r="AB3" s="49"/>
      <c r="AC3" s="49"/>
      <c r="AD3" s="49"/>
      <c r="AE3" s="49"/>
      <c r="AF3" s="28"/>
      <c r="AG3" s="28"/>
      <c r="AH3" s="28"/>
    </row>
    <row r="4" spans="1:34" ht="15.6" hidden="1" customHeight="1" x14ac:dyDescent="0.25">
      <c r="B4" s="31" t="s">
        <v>27</v>
      </c>
      <c r="C4" s="32"/>
      <c r="E4" s="2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28"/>
      <c r="AG4" s="28"/>
      <c r="AH4" s="28"/>
    </row>
    <row r="5" spans="1:34" ht="18.399999999999999" hidden="1" customHeight="1" x14ac:dyDescent="0.25">
      <c r="B5" s="33" t="s">
        <v>28</v>
      </c>
      <c r="C5" s="30"/>
      <c r="E5" s="28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28"/>
      <c r="AG5" s="28"/>
      <c r="AH5" s="28"/>
    </row>
    <row r="6" spans="1:34" x14ac:dyDescent="0.25">
      <c r="G6" s="188">
        <f ca="1">TODAY()</f>
        <v>44727</v>
      </c>
      <c r="H6" s="188"/>
      <c r="I6" s="188"/>
      <c r="J6" s="188"/>
      <c r="K6" s="188"/>
      <c r="L6" s="188"/>
    </row>
    <row r="7" spans="1:34" s="45" customFormat="1" hidden="1" x14ac:dyDescent="0.25"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5">
        <v>19</v>
      </c>
      <c r="W7" s="45">
        <v>20</v>
      </c>
      <c r="X7" s="45">
        <v>21</v>
      </c>
      <c r="Y7" s="45">
        <v>22</v>
      </c>
      <c r="Z7" s="45">
        <v>23</v>
      </c>
      <c r="AA7" s="45">
        <v>24</v>
      </c>
      <c r="AB7" s="45">
        <v>25</v>
      </c>
      <c r="AC7" s="45">
        <v>26</v>
      </c>
      <c r="AD7" s="45">
        <v>27</v>
      </c>
      <c r="AE7" s="45">
        <v>28</v>
      </c>
      <c r="AF7" s="45">
        <v>29</v>
      </c>
      <c r="AG7" s="45">
        <v>30</v>
      </c>
      <c r="AH7" s="45">
        <v>31</v>
      </c>
    </row>
    <row r="8" spans="1:34" s="45" customFormat="1" ht="69" hidden="1" customHeight="1" x14ac:dyDescent="0.25">
      <c r="D8" s="56">
        <f>D9</f>
        <v>44348</v>
      </c>
      <c r="E8" s="56">
        <f t="shared" ref="E8:AH8" si="0">E9</f>
        <v>44349</v>
      </c>
      <c r="F8" s="56">
        <f t="shared" si="0"/>
        <v>44350</v>
      </c>
      <c r="G8" s="56">
        <f t="shared" si="0"/>
        <v>44351</v>
      </c>
      <c r="H8" s="56">
        <f t="shared" si="0"/>
        <v>44352</v>
      </c>
      <c r="I8" s="56">
        <f t="shared" si="0"/>
        <v>44353</v>
      </c>
      <c r="J8" s="56">
        <f t="shared" si="0"/>
        <v>44354</v>
      </c>
      <c r="K8" s="56">
        <f t="shared" si="0"/>
        <v>44355</v>
      </c>
      <c r="L8" s="56">
        <f t="shared" si="0"/>
        <v>44356</v>
      </c>
      <c r="M8" s="56">
        <f t="shared" si="0"/>
        <v>44357</v>
      </c>
      <c r="N8" s="56">
        <f t="shared" si="0"/>
        <v>44358</v>
      </c>
      <c r="O8" s="56">
        <f t="shared" si="0"/>
        <v>44359</v>
      </c>
      <c r="P8" s="56">
        <f t="shared" si="0"/>
        <v>44360</v>
      </c>
      <c r="Q8" s="56">
        <f t="shared" si="0"/>
        <v>44361</v>
      </c>
      <c r="R8" s="56">
        <f t="shared" si="0"/>
        <v>44362</v>
      </c>
      <c r="S8" s="56">
        <f t="shared" si="0"/>
        <v>44363</v>
      </c>
      <c r="T8" s="56">
        <f t="shared" si="0"/>
        <v>44364</v>
      </c>
      <c r="U8" s="56">
        <f t="shared" si="0"/>
        <v>44365</v>
      </c>
      <c r="V8" s="56">
        <f t="shared" si="0"/>
        <v>44366</v>
      </c>
      <c r="W8" s="56">
        <f t="shared" si="0"/>
        <v>44367</v>
      </c>
      <c r="X8" s="56">
        <f t="shared" si="0"/>
        <v>44368</v>
      </c>
      <c r="Y8" s="56">
        <f t="shared" si="0"/>
        <v>44369</v>
      </c>
      <c r="Z8" s="56">
        <f t="shared" si="0"/>
        <v>44370</v>
      </c>
      <c r="AA8" s="56">
        <f t="shared" si="0"/>
        <v>44371</v>
      </c>
      <c r="AB8" s="56">
        <f t="shared" si="0"/>
        <v>44372</v>
      </c>
      <c r="AC8" s="56">
        <f t="shared" si="0"/>
        <v>44373</v>
      </c>
      <c r="AD8" s="56">
        <f t="shared" si="0"/>
        <v>44374</v>
      </c>
      <c r="AE8" s="56">
        <f t="shared" si="0"/>
        <v>44375</v>
      </c>
      <c r="AF8" s="56">
        <f t="shared" si="0"/>
        <v>44376</v>
      </c>
      <c r="AG8" s="56">
        <f t="shared" si="0"/>
        <v>44377</v>
      </c>
      <c r="AH8" s="56">
        <f t="shared" si="0"/>
        <v>44378</v>
      </c>
    </row>
    <row r="9" spans="1:34" ht="108" hidden="1" x14ac:dyDescent="0.25">
      <c r="D9" s="34">
        <f t="shared" ref="D9:AH9" si="1">DATE($C$2,VLOOKUP($C$3,Tableau,2,FALSE),D7)</f>
        <v>44348</v>
      </c>
      <c r="E9" s="34">
        <f t="shared" si="1"/>
        <v>44349</v>
      </c>
      <c r="F9" s="34">
        <f t="shared" si="1"/>
        <v>44350</v>
      </c>
      <c r="G9" s="34">
        <f t="shared" si="1"/>
        <v>44351</v>
      </c>
      <c r="H9" s="34">
        <f t="shared" si="1"/>
        <v>44352</v>
      </c>
      <c r="I9" s="34">
        <f t="shared" si="1"/>
        <v>44353</v>
      </c>
      <c r="J9" s="34">
        <f t="shared" si="1"/>
        <v>44354</v>
      </c>
      <c r="K9" s="34">
        <f t="shared" si="1"/>
        <v>44355</v>
      </c>
      <c r="L9" s="34">
        <f t="shared" si="1"/>
        <v>44356</v>
      </c>
      <c r="M9" s="34">
        <f t="shared" si="1"/>
        <v>44357</v>
      </c>
      <c r="N9" s="34">
        <f t="shared" si="1"/>
        <v>44358</v>
      </c>
      <c r="O9" s="34">
        <f t="shared" si="1"/>
        <v>44359</v>
      </c>
      <c r="P9" s="34">
        <f t="shared" si="1"/>
        <v>44360</v>
      </c>
      <c r="Q9" s="34">
        <f t="shared" si="1"/>
        <v>44361</v>
      </c>
      <c r="R9" s="34">
        <f t="shared" si="1"/>
        <v>44362</v>
      </c>
      <c r="S9" s="34">
        <f t="shared" si="1"/>
        <v>44363</v>
      </c>
      <c r="T9" s="34">
        <f t="shared" si="1"/>
        <v>44364</v>
      </c>
      <c r="U9" s="34">
        <f t="shared" si="1"/>
        <v>44365</v>
      </c>
      <c r="V9" s="34">
        <f t="shared" si="1"/>
        <v>44366</v>
      </c>
      <c r="W9" s="34">
        <f t="shared" si="1"/>
        <v>44367</v>
      </c>
      <c r="X9" s="34">
        <f t="shared" si="1"/>
        <v>44368</v>
      </c>
      <c r="Y9" s="34">
        <f t="shared" si="1"/>
        <v>44369</v>
      </c>
      <c r="Z9" s="34">
        <f t="shared" si="1"/>
        <v>44370</v>
      </c>
      <c r="AA9" s="34">
        <f t="shared" si="1"/>
        <v>44371</v>
      </c>
      <c r="AB9" s="34">
        <f t="shared" si="1"/>
        <v>44372</v>
      </c>
      <c r="AC9" s="34">
        <f t="shared" si="1"/>
        <v>44373</v>
      </c>
      <c r="AD9" s="34">
        <f t="shared" si="1"/>
        <v>44374</v>
      </c>
      <c r="AE9" s="34">
        <f t="shared" si="1"/>
        <v>44375</v>
      </c>
      <c r="AF9" s="34">
        <f t="shared" si="1"/>
        <v>44376</v>
      </c>
      <c r="AG9" s="34">
        <f t="shared" si="1"/>
        <v>44377</v>
      </c>
      <c r="AH9" s="34">
        <f t="shared" si="1"/>
        <v>44378</v>
      </c>
    </row>
    <row r="10" spans="1:34" ht="72" customHeight="1" x14ac:dyDescent="0.25">
      <c r="D10" s="55" t="str">
        <f>IF(AND($C$2&lt;&gt;"",C3&lt;&gt;""),TEXT(D9,"jjjj")&amp;" "&amp;TEXT(D9,"jj"),"")</f>
        <v>mardi 01</v>
      </c>
      <c r="E10" s="55" t="str">
        <f t="shared" ref="E10:AH10" si="2">IF(AND($C$2&lt;&gt;"",$C$3&lt;&gt;""),IF(MONTH(E9)=MONTH($D$9),TEXT(E9,"jjjj")&amp;" "&amp;TEXT(E9,"jj"),""),"")</f>
        <v>mercredi 02</v>
      </c>
      <c r="F10" s="55" t="str">
        <f t="shared" si="2"/>
        <v>jeudi 03</v>
      </c>
      <c r="G10" s="55" t="str">
        <f t="shared" si="2"/>
        <v>vendredi 04</v>
      </c>
      <c r="H10" s="55" t="str">
        <f t="shared" si="2"/>
        <v>samedi 05</v>
      </c>
      <c r="I10" s="55" t="str">
        <f t="shared" si="2"/>
        <v>dimanche 06</v>
      </c>
      <c r="J10" s="55" t="str">
        <f t="shared" si="2"/>
        <v>lundi 07</v>
      </c>
      <c r="K10" s="55" t="str">
        <f t="shared" si="2"/>
        <v>mardi 08</v>
      </c>
      <c r="L10" s="55" t="str">
        <f t="shared" si="2"/>
        <v>mercredi 09</v>
      </c>
      <c r="M10" s="55" t="str">
        <f t="shared" si="2"/>
        <v>jeudi 10</v>
      </c>
      <c r="N10" s="55" t="str">
        <f t="shared" si="2"/>
        <v>vendredi 11</v>
      </c>
      <c r="O10" s="55" t="str">
        <f t="shared" si="2"/>
        <v>samedi 12</v>
      </c>
      <c r="P10" s="55" t="str">
        <f t="shared" si="2"/>
        <v>dimanche 13</v>
      </c>
      <c r="Q10" s="55" t="str">
        <f t="shared" si="2"/>
        <v>lundi 14</v>
      </c>
      <c r="R10" s="55" t="str">
        <f t="shared" si="2"/>
        <v>mardi 15</v>
      </c>
      <c r="S10" s="55" t="str">
        <f t="shared" si="2"/>
        <v>mercredi 16</v>
      </c>
      <c r="T10" s="55" t="str">
        <f t="shared" si="2"/>
        <v>jeudi 17</v>
      </c>
      <c r="U10" s="55" t="str">
        <f t="shared" si="2"/>
        <v>vendredi 18</v>
      </c>
      <c r="V10" s="55" t="str">
        <f t="shared" si="2"/>
        <v>samedi 19</v>
      </c>
      <c r="W10" s="55" t="str">
        <f t="shared" si="2"/>
        <v>dimanche 20</v>
      </c>
      <c r="X10" s="55" t="str">
        <f t="shared" si="2"/>
        <v>lundi 21</v>
      </c>
      <c r="Y10" s="55" t="str">
        <f t="shared" si="2"/>
        <v>mardi 22</v>
      </c>
      <c r="Z10" s="55" t="str">
        <f t="shared" si="2"/>
        <v>mercredi 23</v>
      </c>
      <c r="AA10" s="55" t="str">
        <f t="shared" si="2"/>
        <v>jeudi 24</v>
      </c>
      <c r="AB10" s="55" t="str">
        <f t="shared" si="2"/>
        <v>vendredi 25</v>
      </c>
      <c r="AC10" s="55" t="str">
        <f t="shared" si="2"/>
        <v>samedi 26</v>
      </c>
      <c r="AD10" s="55" t="str">
        <f t="shared" si="2"/>
        <v>dimanche 27</v>
      </c>
      <c r="AE10" s="55" t="str">
        <f t="shared" si="2"/>
        <v>lundi 28</v>
      </c>
      <c r="AF10" s="55" t="str">
        <f t="shared" si="2"/>
        <v>mardi 29</v>
      </c>
      <c r="AG10" s="55" t="str">
        <f t="shared" si="2"/>
        <v>mercredi 30</v>
      </c>
      <c r="AH10" s="55" t="str">
        <f t="shared" si="2"/>
        <v/>
      </c>
    </row>
    <row r="11" spans="1:34" ht="21.95" customHeight="1" x14ac:dyDescent="0.25">
      <c r="B11" s="35" t="str">
        <f>Listes!F3</f>
        <v>AA-001-BB</v>
      </c>
      <c r="C11" s="36" t="str">
        <f>Listes!D3</f>
        <v>Matin</v>
      </c>
      <c r="D11" s="54">
        <f>IF(D$10&lt;&gt;"",(COUNTIFS(Tableau1[Véhicule],$B$11,Tableau1[Période],$C$11,Tableau1[Date],D$8)))</f>
        <v>0</v>
      </c>
      <c r="E11" s="54">
        <f>IF(E$10&lt;&gt;"",(COUNTIFS(Tableau1[Véhicule],$B$11,Tableau1[Période],$C$11,Tableau1[Date],E$8)))</f>
        <v>0</v>
      </c>
      <c r="F11" s="54">
        <f>IF(F$10&lt;&gt;"",(COUNTIFS(Tableau1[Véhicule],$B$11,Tableau1[Période],$C$11,Tableau1[Date],F$8)))</f>
        <v>0</v>
      </c>
      <c r="G11" s="54">
        <f>IF(G$10&lt;&gt;"",(COUNTIFS(Tableau1[Véhicule],$B$11,Tableau1[Période],$C$11,Tableau1[Date],G$8)))</f>
        <v>0</v>
      </c>
      <c r="H11" s="54">
        <f>IF(H$10&lt;&gt;"",(COUNTIFS(Tableau1[Véhicule],$B$11,Tableau1[Période],$C$11,Tableau1[Date],H$8)))</f>
        <v>0</v>
      </c>
      <c r="I11" s="54">
        <f>IF(I$10&lt;&gt;"",(COUNTIFS(Tableau1[Véhicule],$B$11,Tableau1[Période],$C$11,Tableau1[Date],I$8)))</f>
        <v>0</v>
      </c>
      <c r="J11" s="54">
        <f>IF(J$10&lt;&gt;"",(COUNTIFS(Tableau1[Véhicule],$B$11,Tableau1[Période],$C$11,Tableau1[Date],J$8)))</f>
        <v>0</v>
      </c>
      <c r="K11" s="54">
        <f>IF(K$10&lt;&gt;"",(COUNTIFS(Tableau1[Véhicule],$B$11,Tableau1[Période],$C$11,Tableau1[Date],K$8)))</f>
        <v>1</v>
      </c>
      <c r="L11" s="54">
        <f>IF(L$10&lt;&gt;"",(COUNTIFS(Tableau1[Véhicule],$B$11,Tableau1[Période],$C$11,Tableau1[Date],L$8)))</f>
        <v>0</v>
      </c>
      <c r="M11" s="54">
        <f>IF(M$10&lt;&gt;"",(COUNTIFS(Tableau1[Véhicule],$B$11,Tableau1[Période],$C$11,Tableau1[Date],M$8)))</f>
        <v>0</v>
      </c>
      <c r="N11" s="54">
        <f>IF(N$10&lt;&gt;"",(COUNTIFS(Tableau1[Véhicule],$B$11,Tableau1[Période],$C$11,Tableau1[Date],N$8)))</f>
        <v>0</v>
      </c>
      <c r="O11" s="54">
        <f>IF(O$10&lt;&gt;"",(COUNTIFS(Tableau1[Véhicule],$B$11,Tableau1[Période],$C$11,Tableau1[Date],O$8)))</f>
        <v>0</v>
      </c>
      <c r="P11" s="54">
        <f>IF(P$10&lt;&gt;"",(COUNTIFS(Tableau1[Véhicule],$B$11,Tableau1[Période],$C$11,Tableau1[Date],P$8)))</f>
        <v>0</v>
      </c>
      <c r="Q11" s="54">
        <f>IF(Q$10&lt;&gt;"",(COUNTIFS(Tableau1[Véhicule],$B$11,Tableau1[Période],$C$11,Tableau1[Date],Q$8)))</f>
        <v>0</v>
      </c>
      <c r="R11" s="54">
        <f>IF(R$10&lt;&gt;"",(COUNTIFS(Tableau1[Véhicule],$B$11,Tableau1[Période],$C$11,Tableau1[Date],R$8)))</f>
        <v>0</v>
      </c>
      <c r="S11" s="54">
        <f>IF(S$10&lt;&gt;"",(COUNTIFS(Tableau1[Véhicule],$B$11,Tableau1[Période],$C$11,Tableau1[Date],S$8)))</f>
        <v>0</v>
      </c>
      <c r="T11" s="54">
        <f>IF(T$10&lt;&gt;"",(COUNTIFS(Tableau1[Véhicule],$B$11,Tableau1[Période],$C$11,Tableau1[Date],T$8)))</f>
        <v>0</v>
      </c>
      <c r="U11" s="54">
        <f>IF(U$10&lt;&gt;"",(COUNTIFS(Tableau1[Véhicule],$B$11,Tableau1[Période],$C$11,Tableau1[Date],U$8)))</f>
        <v>0</v>
      </c>
      <c r="V11" s="54">
        <f>IF(V$10&lt;&gt;"",(COUNTIFS(Tableau1[Véhicule],$B$11,Tableau1[Période],$C$11,Tableau1[Date],V$8)))</f>
        <v>0</v>
      </c>
      <c r="W11" s="54">
        <f>IF(W$10&lt;&gt;"",(COUNTIFS(Tableau1[Véhicule],$B$11,Tableau1[Période],$C$11,Tableau1[Date],W$8)))</f>
        <v>0</v>
      </c>
      <c r="X11" s="54">
        <f>IF(X$10&lt;&gt;"",(COUNTIFS(Tableau1[Véhicule],$B$11,Tableau1[Période],$C$11,Tableau1[Date],X$8)))</f>
        <v>0</v>
      </c>
      <c r="Y11" s="54">
        <f>IF(Y$10&lt;&gt;"",(COUNTIFS(Tableau1[Véhicule],$B$11,Tableau1[Période],$C$11,Tableau1[Date],Y$8)))</f>
        <v>0</v>
      </c>
      <c r="Z11" s="54">
        <f>IF(Z$10&lt;&gt;"",(COUNTIFS(Tableau1[Véhicule],$B$11,Tableau1[Période],$C$11,Tableau1[Date],Z$8)))</f>
        <v>0</v>
      </c>
      <c r="AA11" s="54">
        <f>IF(AA$10&lt;&gt;"",(COUNTIFS(Tableau1[Véhicule],$B$11,Tableau1[Période],$C$11,Tableau1[Date],AA$8)))</f>
        <v>0</v>
      </c>
      <c r="AB11" s="54">
        <f>IF(AB$10&lt;&gt;"",(COUNTIFS(Tableau1[Véhicule],$B$11,Tableau1[Période],$C$11,Tableau1[Date],AB$8)))</f>
        <v>0</v>
      </c>
      <c r="AC11" s="54">
        <f>IF(AC$10&lt;&gt;"",(COUNTIFS(Tableau1[Véhicule],$B$11,Tableau1[Période],$C$11,Tableau1[Date],AC$8)))</f>
        <v>0</v>
      </c>
      <c r="AD11" s="54">
        <f>IF(AD$10&lt;&gt;"",(COUNTIFS(Tableau1[Véhicule],$B$11,Tableau1[Période],$C$11,Tableau1[Date],AD$8)))</f>
        <v>0</v>
      </c>
      <c r="AE11" s="54">
        <f>IF(AE$10&lt;&gt;"",(COUNTIFS(Tableau1[Véhicule],$B$11,Tableau1[Période],$C$11,Tableau1[Date],AE$8)))</f>
        <v>0</v>
      </c>
      <c r="AF11" s="54">
        <f>IF(AF$10&lt;&gt;"",(COUNTIFS(Tableau1[Véhicule],$B$11,Tableau1[Période],$C$11,Tableau1[Date],AF$8)))</f>
        <v>0</v>
      </c>
      <c r="AG11" s="54">
        <f>IF(AG$10&lt;&gt;"",(COUNTIFS(Tableau1[Véhicule],$B$11,Tableau1[Période],$C$11,Tableau1[Date],AG$8)))</f>
        <v>0</v>
      </c>
      <c r="AH11" s="54" t="b">
        <f>IF(AH$10&lt;&gt;"",(COUNTIFS(Tableau1[Véhicule],$B$11,Tableau1[Période],$C$11,Tableau1[Date],AH$8)))</f>
        <v>0</v>
      </c>
    </row>
    <row r="12" spans="1:34" ht="21.95" customHeight="1" x14ac:dyDescent="0.25">
      <c r="A12" s="37"/>
      <c r="B12" s="38"/>
      <c r="C12" s="39" t="str">
        <f>Listes!D4</f>
        <v>A-Midi</v>
      </c>
      <c r="D12" s="54">
        <f>IF(D$10&lt;&gt;"",(COUNTIFS(Tableau1[Véhicule],$B$11,Tableau1[Période],$C$12,Tableau1[Date],D$8)))</f>
        <v>0</v>
      </c>
      <c r="E12" s="54">
        <f>IF(E$10&lt;&gt;"",(COUNTIFS(Tableau1[Véhicule],$B$11,Tableau1[Période],$C$12,Tableau1[Date],E$8)))</f>
        <v>0</v>
      </c>
      <c r="F12" s="54">
        <f>IF(F$10&lt;&gt;"",(COUNTIFS(Tableau1[Véhicule],$B$11,Tableau1[Période],$C$12,Tableau1[Date],F$8)))</f>
        <v>0</v>
      </c>
      <c r="G12" s="54">
        <f>IF(G$10&lt;&gt;"",(COUNTIFS(Tableau1[Véhicule],$B$11,Tableau1[Période],$C$12,Tableau1[Date],G$8)))</f>
        <v>0</v>
      </c>
      <c r="H12" s="54">
        <f>IF(H$10&lt;&gt;"",(COUNTIFS(Tableau1[Véhicule],$B$11,Tableau1[Période],$C$12,Tableau1[Date],H$8)))</f>
        <v>0</v>
      </c>
      <c r="I12" s="54">
        <f>IF(I$10&lt;&gt;"",(COUNTIFS(Tableau1[Véhicule],$B$11,Tableau1[Période],$C$12,Tableau1[Date],I$8)))</f>
        <v>0</v>
      </c>
      <c r="J12" s="54">
        <f>IF(J$10&lt;&gt;"",(COUNTIFS(Tableau1[Véhicule],$B$11,Tableau1[Période],$C$12,Tableau1[Date],J$8)))</f>
        <v>0</v>
      </c>
      <c r="K12" s="54">
        <f>IF(K$10&lt;&gt;"",(COUNTIFS(Tableau1[Véhicule],$B$11,Tableau1[Période],$C$12,Tableau1[Date],K$8)))</f>
        <v>0</v>
      </c>
      <c r="L12" s="54">
        <f>IF(L$10&lt;&gt;"",(COUNTIFS(Tableau1[Véhicule],$B$11,Tableau1[Période],$C$12,Tableau1[Date],L$8)))</f>
        <v>0</v>
      </c>
      <c r="M12" s="54">
        <f>IF(M$10&lt;&gt;"",(COUNTIFS(Tableau1[Véhicule],$B$11,Tableau1[Période],$C$12,Tableau1[Date],M$8)))</f>
        <v>0</v>
      </c>
      <c r="N12" s="54">
        <f>IF(N$10&lt;&gt;"",(COUNTIFS(Tableau1[Véhicule],$B$11,Tableau1[Période],$C$12,Tableau1[Date],N$8)))</f>
        <v>0</v>
      </c>
      <c r="O12" s="54">
        <f>IF(O$10&lt;&gt;"",(COUNTIFS(Tableau1[Véhicule],$B$11,Tableau1[Période],$C$12,Tableau1[Date],O$8)))</f>
        <v>0</v>
      </c>
      <c r="P12" s="54">
        <f>IF(P$10&lt;&gt;"",(COUNTIFS(Tableau1[Véhicule],$B$11,Tableau1[Période],$C$12,Tableau1[Date],P$8)))</f>
        <v>0</v>
      </c>
      <c r="Q12" s="54">
        <f>IF(Q$10&lt;&gt;"",(COUNTIFS(Tableau1[Véhicule],$B$11,Tableau1[Période],$C$12,Tableau1[Date],Q$8)))</f>
        <v>0</v>
      </c>
      <c r="R12" s="54">
        <f>IF(R$10&lt;&gt;"",(COUNTIFS(Tableau1[Véhicule],$B$11,Tableau1[Période],$C$12,Tableau1[Date],R$8)))</f>
        <v>0</v>
      </c>
      <c r="S12" s="54">
        <f>IF(S$10&lt;&gt;"",(COUNTIFS(Tableau1[Véhicule],$B$11,Tableau1[Période],$C$12,Tableau1[Date],S$8)))</f>
        <v>0</v>
      </c>
      <c r="T12" s="54">
        <f>IF(T$10&lt;&gt;"",(COUNTIFS(Tableau1[Véhicule],$B$11,Tableau1[Période],$C$12,Tableau1[Date],T$8)))</f>
        <v>0</v>
      </c>
      <c r="U12" s="54">
        <f>IF(U$10&lt;&gt;"",(COUNTIFS(Tableau1[Véhicule],$B$11,Tableau1[Période],$C$12,Tableau1[Date],U$8)))</f>
        <v>0</v>
      </c>
      <c r="V12" s="54">
        <f>IF(V$10&lt;&gt;"",(COUNTIFS(Tableau1[Véhicule],$B$11,Tableau1[Période],$C$12,Tableau1[Date],V$8)))</f>
        <v>0</v>
      </c>
      <c r="W12" s="54">
        <f>IF(W$10&lt;&gt;"",(COUNTIFS(Tableau1[Véhicule],$B$11,Tableau1[Période],$C$12,Tableau1[Date],W$8)))</f>
        <v>0</v>
      </c>
      <c r="X12" s="54">
        <f>IF(X$10&lt;&gt;"",(COUNTIFS(Tableau1[Véhicule],$B$11,Tableau1[Période],$C$12,Tableau1[Date],X$8)))</f>
        <v>0</v>
      </c>
      <c r="Y12" s="54">
        <f>IF(Y$10&lt;&gt;"",(COUNTIFS(Tableau1[Véhicule],$B$11,Tableau1[Période],$C$12,Tableau1[Date],Y$8)))</f>
        <v>0</v>
      </c>
      <c r="Z12" s="54">
        <f>IF(Z$10&lt;&gt;"",(COUNTIFS(Tableau1[Véhicule],$B$11,Tableau1[Période],$C$12,Tableau1[Date],Z$8)))</f>
        <v>0</v>
      </c>
      <c r="AA12" s="54">
        <f>IF(AA$10&lt;&gt;"",(COUNTIFS(Tableau1[Véhicule],$B$11,Tableau1[Période],$C$12,Tableau1[Date],AA$8)))</f>
        <v>0</v>
      </c>
      <c r="AB12" s="54">
        <f>IF(AB$10&lt;&gt;"",(COUNTIFS(Tableau1[Véhicule],$B$11,Tableau1[Période],$C$12,Tableau1[Date],AB$8)))</f>
        <v>0</v>
      </c>
      <c r="AC12" s="54">
        <f>IF(AC$10&lt;&gt;"",(COUNTIFS(Tableau1[Véhicule],$B$11,Tableau1[Période],$C$12,Tableau1[Date],AC$8)))</f>
        <v>0</v>
      </c>
      <c r="AD12" s="54">
        <f>IF(AD$10&lt;&gt;"",(COUNTIFS(Tableau1[Véhicule],$B$11,Tableau1[Période],$C$12,Tableau1[Date],AD$8)))</f>
        <v>0</v>
      </c>
      <c r="AE12" s="54">
        <f>IF(AE$10&lt;&gt;"",(COUNTIFS(Tableau1[Véhicule],$B$11,Tableau1[Période],$C$12,Tableau1[Date],AE$8)))</f>
        <v>0</v>
      </c>
      <c r="AF12" s="54">
        <f>IF(AF$10&lt;&gt;"",(COUNTIFS(Tableau1[Véhicule],$B$11,Tableau1[Période],$C$12,Tableau1[Date],AF$8)))</f>
        <v>0</v>
      </c>
      <c r="AG12" s="54">
        <f>IF(AG$10&lt;&gt;"",(COUNTIFS(Tableau1[Véhicule],$B$11,Tableau1[Période],$C$12,Tableau1[Date],AG$8)))</f>
        <v>0</v>
      </c>
      <c r="AH12" s="54" t="b">
        <f>IF(AH$10&lt;&gt;"",(COUNTIFS(Tableau1[Véhicule],$B$11,Tableau1[Période],$C$12,Tableau1[Date],AH$8)))</f>
        <v>0</v>
      </c>
    </row>
    <row r="13" spans="1:34" ht="21.95" customHeight="1" x14ac:dyDescent="0.25">
      <c r="B13" s="41"/>
      <c r="C13" s="42" t="str">
        <f>Listes!D5</f>
        <v>Journée</v>
      </c>
      <c r="D13" s="54">
        <f>IF(D$10&lt;&gt;"",(COUNTIFS(Tableau1[Véhicule],$B$11,Tableau1[Période],$C$13,Tableau1[Date],D$8)))</f>
        <v>0</v>
      </c>
      <c r="E13" s="54">
        <f>IF(E$10&lt;&gt;"",(COUNTIFS(Tableau1[Véhicule],$B$11,Tableau1[Période],$C$13,Tableau1[Date],E$8)))</f>
        <v>0</v>
      </c>
      <c r="F13" s="54">
        <f>IF(F$10&lt;&gt;"",(COUNTIFS(Tableau1[Véhicule],$B$11,Tableau1[Période],$C$13,Tableau1[Date],F$8)))</f>
        <v>0</v>
      </c>
      <c r="G13" s="54">
        <f>IF(G$10&lt;&gt;"",(COUNTIFS(Tableau1[Véhicule],$B$11,Tableau1[Période],$C$13,Tableau1[Date],G$8)))</f>
        <v>1</v>
      </c>
      <c r="H13" s="54">
        <f>IF(H$10&lt;&gt;"",(COUNTIFS(Tableau1[Véhicule],$B$11,Tableau1[Période],$C$13,Tableau1[Date],H$8)))</f>
        <v>0</v>
      </c>
      <c r="I13" s="54">
        <f>IF(I$10&lt;&gt;"",(COUNTIFS(Tableau1[Véhicule],$B$11,Tableau1[Période],$C$13,Tableau1[Date],I$8)))</f>
        <v>0</v>
      </c>
      <c r="J13" s="54">
        <f>IF(J$10&lt;&gt;"",(COUNTIFS(Tableau1[Véhicule],$B$11,Tableau1[Période],$C$13,Tableau1[Date],J$8)))</f>
        <v>0</v>
      </c>
      <c r="K13" s="54">
        <f>IF(K$10&lt;&gt;"",(COUNTIFS(Tableau1[Véhicule],$B$11,Tableau1[Période],$C$13,Tableau1[Date],K$8)))</f>
        <v>0</v>
      </c>
      <c r="L13" s="54">
        <f>IF(L$10&lt;&gt;"",(COUNTIFS(Tableau1[Véhicule],$B$11,Tableau1[Période],$C$13,Tableau1[Date],L$8)))</f>
        <v>0</v>
      </c>
      <c r="M13" s="54">
        <f>IF(M$10&lt;&gt;"",(COUNTIFS(Tableau1[Véhicule],$B$11,Tableau1[Période],$C$13,Tableau1[Date],M$8)))</f>
        <v>0</v>
      </c>
      <c r="N13" s="54">
        <f>IF(N$10&lt;&gt;"",(COUNTIFS(Tableau1[Véhicule],$B$11,Tableau1[Période],$C$13,Tableau1[Date],N$8)))</f>
        <v>0</v>
      </c>
      <c r="O13" s="54">
        <f>IF(O$10&lt;&gt;"",(COUNTIFS(Tableau1[Véhicule],$B$11,Tableau1[Période],$C$13,Tableau1[Date],O$8)))</f>
        <v>0</v>
      </c>
      <c r="P13" s="54">
        <f>IF(P$10&lt;&gt;"",(COUNTIFS(Tableau1[Véhicule],$B$11,Tableau1[Période],$C$13,Tableau1[Date],P$8)))</f>
        <v>0</v>
      </c>
      <c r="Q13" s="54">
        <f>IF(Q$10&lt;&gt;"",(COUNTIFS(Tableau1[Véhicule],$B$11,Tableau1[Période],$C$13,Tableau1[Date],Q$8)))</f>
        <v>0</v>
      </c>
      <c r="R13" s="54">
        <f>IF(R$10&lt;&gt;"",(COUNTIFS(Tableau1[Véhicule],$B$11,Tableau1[Période],$C$13,Tableau1[Date],R$8)))</f>
        <v>0</v>
      </c>
      <c r="S13" s="54">
        <f>IF(S$10&lt;&gt;"",(COUNTIFS(Tableau1[Véhicule],$B$11,Tableau1[Période],$C$13,Tableau1[Date],S$8)))</f>
        <v>0</v>
      </c>
      <c r="T13" s="54">
        <f>IF(T$10&lt;&gt;"",(COUNTIFS(Tableau1[Véhicule],$B$11,Tableau1[Période],$C$13,Tableau1[Date],T$8)))</f>
        <v>0</v>
      </c>
      <c r="U13" s="54">
        <f>IF(U$10&lt;&gt;"",(COUNTIFS(Tableau1[Véhicule],$B$11,Tableau1[Période],$C$13,Tableau1[Date],U$8)))</f>
        <v>0</v>
      </c>
      <c r="V13" s="54">
        <f>IF(V$10&lt;&gt;"",(COUNTIFS(Tableau1[Véhicule],$B$11,Tableau1[Période],$C$13,Tableau1[Date],V$8)))</f>
        <v>0</v>
      </c>
      <c r="W13" s="54">
        <f>IF(W$10&lt;&gt;"",(COUNTIFS(Tableau1[Véhicule],$B$11,Tableau1[Période],$C$13,Tableau1[Date],W$8)))</f>
        <v>0</v>
      </c>
      <c r="X13" s="54">
        <f>IF(X$10&lt;&gt;"",(COUNTIFS(Tableau1[Véhicule],$B$11,Tableau1[Période],$C$13,Tableau1[Date],X$8)))</f>
        <v>0</v>
      </c>
      <c r="Y13" s="54">
        <f>IF(Y$10&lt;&gt;"",(COUNTIFS(Tableau1[Véhicule],$B$11,Tableau1[Période],$C$13,Tableau1[Date],Y$8)))</f>
        <v>0</v>
      </c>
      <c r="Z13" s="54">
        <f>IF(Z$10&lt;&gt;"",(COUNTIFS(Tableau1[Véhicule],$B$11,Tableau1[Période],$C$13,Tableau1[Date],Z$8)))</f>
        <v>0</v>
      </c>
      <c r="AA13" s="54">
        <f>IF(AA$10&lt;&gt;"",(COUNTIFS(Tableau1[Véhicule],$B$11,Tableau1[Période],$C$13,Tableau1[Date],AA$8)))</f>
        <v>0</v>
      </c>
      <c r="AB13" s="54">
        <f>IF(AB$10&lt;&gt;"",(COUNTIFS(Tableau1[Véhicule],$B$11,Tableau1[Période],$C$13,Tableau1[Date],AB$8)))</f>
        <v>0</v>
      </c>
      <c r="AC13" s="54">
        <f>IF(AC$10&lt;&gt;"",(COUNTIFS(Tableau1[Véhicule],$B$11,Tableau1[Période],$C$13,Tableau1[Date],AC$8)))</f>
        <v>0</v>
      </c>
      <c r="AD13" s="54">
        <f>IF(AD$10&lt;&gt;"",(COUNTIFS(Tableau1[Véhicule],$B$11,Tableau1[Période],$C$13,Tableau1[Date],AD$8)))</f>
        <v>0</v>
      </c>
      <c r="AE13" s="54">
        <f>IF(AE$10&lt;&gt;"",(COUNTIFS(Tableau1[Véhicule],$B$11,Tableau1[Période],$C$13,Tableau1[Date],AE$8)))</f>
        <v>0</v>
      </c>
      <c r="AF13" s="54">
        <f>IF(AF$10&lt;&gt;"",(COUNTIFS(Tableau1[Véhicule],$B$11,Tableau1[Période],$C$13,Tableau1[Date],AF$8)))</f>
        <v>0</v>
      </c>
      <c r="AG13" s="54">
        <f>IF(AG$10&lt;&gt;"",(COUNTIFS(Tableau1[Véhicule],$B$11,Tableau1[Période],$C$13,Tableau1[Date],AG$8)))</f>
        <v>0</v>
      </c>
      <c r="AH13" s="54" t="b">
        <f>IF(AH$10&lt;&gt;"",(COUNTIFS(Tableau1[Véhicule],$B$11,Tableau1[Période],$C$13,Tableau1[Date],AH$8)))</f>
        <v>0</v>
      </c>
    </row>
    <row r="14" spans="1:34" ht="21.95" customHeight="1" x14ac:dyDescent="0.25">
      <c r="B14" s="35" t="str">
        <f>Listes!F4</f>
        <v>AA-002-BB</v>
      </c>
      <c r="C14" s="36" t="str">
        <f>Listes!D3</f>
        <v>Matin</v>
      </c>
      <c r="D14" s="54">
        <f>IF(D$10&lt;&gt;"",(COUNTIFS(Tableau1[Véhicule],$B$14,Tableau1[Période],$C$14,Tableau1[Date],D$8)))</f>
        <v>0</v>
      </c>
      <c r="E14" s="54">
        <f>IF(E$10&lt;&gt;"",(COUNTIFS(Tableau1[Véhicule],$B$14,Tableau1[Période],$C$14,Tableau1[Date],E$8)))</f>
        <v>0</v>
      </c>
      <c r="F14" s="54">
        <f>IF(F$10&lt;&gt;"",(COUNTIFS(Tableau1[Véhicule],$B$14,Tableau1[Période],$C$14,Tableau1[Date],F$8)))</f>
        <v>0</v>
      </c>
      <c r="G14" s="54">
        <f>IF(G$10&lt;&gt;"",(COUNTIFS(Tableau1[Véhicule],$B$14,Tableau1[Période],$C$14,Tableau1[Date],G$8)))</f>
        <v>0</v>
      </c>
      <c r="H14" s="54">
        <f>IF(H$10&lt;&gt;"",(COUNTIFS(Tableau1[Véhicule],$B$14,Tableau1[Période],$C$14,Tableau1[Date],H$8)))</f>
        <v>0</v>
      </c>
      <c r="I14" s="54">
        <f>IF(I$10&lt;&gt;"",(COUNTIFS(Tableau1[Véhicule],$B$14,Tableau1[Période],$C$14,Tableau1[Date],I$8)))</f>
        <v>0</v>
      </c>
      <c r="J14" s="54">
        <f>IF(J$10&lt;&gt;"",(COUNTIFS(Tableau1[Véhicule],$B$14,Tableau1[Période],$C$14,Tableau1[Date],J$8)))</f>
        <v>0</v>
      </c>
      <c r="K14" s="54">
        <f>IF(K$10&lt;&gt;"",(COUNTIFS(Tableau1[Véhicule],$B$14,Tableau1[Période],$C$14,Tableau1[Date],K$8)))</f>
        <v>0</v>
      </c>
      <c r="L14" s="54">
        <f>IF(L$10&lt;&gt;"",(COUNTIFS(Tableau1[Véhicule],$B$14,Tableau1[Période],$C$14,Tableau1[Date],L$8)))</f>
        <v>0</v>
      </c>
      <c r="M14" s="54">
        <f>IF(M$10&lt;&gt;"",(COUNTIFS(Tableau1[Véhicule],$B$14,Tableau1[Période],$C$14,Tableau1[Date],M$8)))</f>
        <v>0</v>
      </c>
      <c r="N14" s="54">
        <f>IF(N$10&lt;&gt;"",(COUNTIFS(Tableau1[Véhicule],$B$14,Tableau1[Période],$C$14,Tableau1[Date],N$8)))</f>
        <v>0</v>
      </c>
      <c r="O14" s="54">
        <f>IF(O$10&lt;&gt;"",(COUNTIFS(Tableau1[Véhicule],$B$14,Tableau1[Période],$C$14,Tableau1[Date],O$8)))</f>
        <v>0</v>
      </c>
      <c r="P14" s="54">
        <f>IF(P$10&lt;&gt;"",(COUNTIFS(Tableau1[Véhicule],$B$14,Tableau1[Période],$C$14,Tableau1[Date],P$8)))</f>
        <v>0</v>
      </c>
      <c r="Q14" s="54">
        <f>IF(Q$10&lt;&gt;"",(COUNTIFS(Tableau1[Véhicule],$B$14,Tableau1[Période],$C$14,Tableau1[Date],Q$8)))</f>
        <v>0</v>
      </c>
      <c r="R14" s="54">
        <f>IF(R$10&lt;&gt;"",(COUNTIFS(Tableau1[Véhicule],$B$14,Tableau1[Période],$C$14,Tableau1[Date],R$8)))</f>
        <v>0</v>
      </c>
      <c r="S14" s="54">
        <f>IF(S$10&lt;&gt;"",(COUNTIFS(Tableau1[Véhicule],$B$14,Tableau1[Période],$C$14,Tableau1[Date],S$8)))</f>
        <v>0</v>
      </c>
      <c r="T14" s="54">
        <f>IF(T$10&lt;&gt;"",(COUNTIFS(Tableau1[Véhicule],$B$14,Tableau1[Période],$C$14,Tableau1[Date],T$8)))</f>
        <v>0</v>
      </c>
      <c r="U14" s="54">
        <f>IF(U$10&lt;&gt;"",(COUNTIFS(Tableau1[Véhicule],$B$14,Tableau1[Période],$C$14,Tableau1[Date],U$8)))</f>
        <v>0</v>
      </c>
      <c r="V14" s="54">
        <f>IF(V$10&lt;&gt;"",(COUNTIFS(Tableau1[Véhicule],$B$14,Tableau1[Période],$C$14,Tableau1[Date],V$8)))</f>
        <v>0</v>
      </c>
      <c r="W14" s="54">
        <f>IF(W$10&lt;&gt;"",(COUNTIFS(Tableau1[Véhicule],$B$14,Tableau1[Période],$C$14,Tableau1[Date],W$8)))</f>
        <v>0</v>
      </c>
      <c r="X14" s="54">
        <f>IF(X$10&lt;&gt;"",(COUNTIFS(Tableau1[Véhicule],$B$14,Tableau1[Période],$C$14,Tableau1[Date],X$8)))</f>
        <v>0</v>
      </c>
      <c r="Y14" s="54">
        <f>IF(Y$10&lt;&gt;"",(COUNTIFS(Tableau1[Véhicule],$B$14,Tableau1[Période],$C$14,Tableau1[Date],Y$8)))</f>
        <v>0</v>
      </c>
      <c r="Z14" s="54">
        <f>IF(Z$10&lt;&gt;"",(COUNTIFS(Tableau1[Véhicule],$B$14,Tableau1[Période],$C$14,Tableau1[Date],Z$8)))</f>
        <v>0</v>
      </c>
      <c r="AA14" s="54">
        <f>IF(AA$10&lt;&gt;"",(COUNTIFS(Tableau1[Véhicule],$B$14,Tableau1[Période],$C$14,Tableau1[Date],AA$8)))</f>
        <v>0</v>
      </c>
      <c r="AB14" s="54">
        <f>IF(AB$10&lt;&gt;"",(COUNTIFS(Tableau1[Véhicule],$B$14,Tableau1[Période],$C$14,Tableau1[Date],AB$8)))</f>
        <v>0</v>
      </c>
      <c r="AC14" s="54">
        <f>IF(AC$10&lt;&gt;"",(COUNTIFS(Tableau1[Véhicule],$B$14,Tableau1[Période],$C$14,Tableau1[Date],AC$8)))</f>
        <v>0</v>
      </c>
      <c r="AD14" s="54">
        <f>IF(AD$10&lt;&gt;"",(COUNTIFS(Tableau1[Véhicule],$B$14,Tableau1[Période],$C$14,Tableau1[Date],AD$8)))</f>
        <v>0</v>
      </c>
      <c r="AE14" s="54">
        <f>IF(AE$10&lt;&gt;"",(COUNTIFS(Tableau1[Véhicule],$B$14,Tableau1[Période],$C$14,Tableau1[Date],AE$8)))</f>
        <v>0</v>
      </c>
      <c r="AF14" s="54">
        <f>IF(AF$10&lt;&gt;"",(COUNTIFS(Tableau1[Véhicule],$B$14,Tableau1[Période],$C$14,Tableau1[Date],AF$8)))</f>
        <v>0</v>
      </c>
      <c r="AG14" s="54">
        <f>IF(AG$10&lt;&gt;"",(COUNTIFS(Tableau1[Véhicule],$B$14,Tableau1[Période],$C$14,Tableau1[Date],AG$8)))</f>
        <v>0</v>
      </c>
      <c r="AH14" s="54" t="b">
        <f>IF(AH$10&lt;&gt;"",(COUNTIFS(Tableau1[Véhicule],$B$14,Tableau1[Période],$C$14,Tableau1[Date],AH$8)))</f>
        <v>0</v>
      </c>
    </row>
    <row r="15" spans="1:34" ht="21.95" customHeight="1" x14ac:dyDescent="0.25">
      <c r="B15" s="43"/>
      <c r="C15" s="39" t="str">
        <f>Listes!D4</f>
        <v>A-Midi</v>
      </c>
      <c r="D15" s="54">
        <f>IF(D$10&lt;&gt;"",(COUNTIFS(Tableau1[Véhicule],$B$14,Tableau1[Période],$C$15,Tableau1[Date],D$8)))</f>
        <v>0</v>
      </c>
      <c r="E15" s="54">
        <f>IF(E$10&lt;&gt;"",(COUNTIFS(Tableau1[Véhicule],$B$14,Tableau1[Période],$C$15,Tableau1[Date],E$8)))</f>
        <v>0</v>
      </c>
      <c r="F15" s="54">
        <f>IF(F$10&lt;&gt;"",(COUNTIFS(Tableau1[Véhicule],$B$14,Tableau1[Période],$C$15,Tableau1[Date],F$8)))</f>
        <v>0</v>
      </c>
      <c r="G15" s="54">
        <f>IF(G$10&lt;&gt;"",(COUNTIFS(Tableau1[Véhicule],$B$14,Tableau1[Période],$C$15,Tableau1[Date],G$8)))</f>
        <v>0</v>
      </c>
      <c r="H15" s="54">
        <f>IF(H$10&lt;&gt;"",(COUNTIFS(Tableau1[Véhicule],$B$14,Tableau1[Période],$C$15,Tableau1[Date],H$8)))</f>
        <v>0</v>
      </c>
      <c r="I15" s="54">
        <f>IF(I$10&lt;&gt;"",(COUNTIFS(Tableau1[Véhicule],$B$14,Tableau1[Période],$C$15,Tableau1[Date],I$8)))</f>
        <v>0</v>
      </c>
      <c r="J15" s="54">
        <f>IF(J$10&lt;&gt;"",(COUNTIFS(Tableau1[Véhicule],$B$14,Tableau1[Période],$C$15,Tableau1[Date],J$8)))</f>
        <v>0</v>
      </c>
      <c r="K15" s="54">
        <f>IF(K$10&lt;&gt;"",(COUNTIFS(Tableau1[Véhicule],$B$14,Tableau1[Période],$C$15,Tableau1[Date],K$8)))</f>
        <v>0</v>
      </c>
      <c r="L15" s="54">
        <f>IF(L$10&lt;&gt;"",(COUNTIFS(Tableau1[Véhicule],$B$14,Tableau1[Période],$C$15,Tableau1[Date],L$8)))</f>
        <v>0</v>
      </c>
      <c r="M15" s="54">
        <f>IF(M$10&lt;&gt;"",(COUNTIFS(Tableau1[Véhicule],$B$14,Tableau1[Période],$C$15,Tableau1[Date],M$8)))</f>
        <v>0</v>
      </c>
      <c r="N15" s="54">
        <f>IF(N$10&lt;&gt;"",(COUNTIFS(Tableau1[Véhicule],$B$14,Tableau1[Période],$C$15,Tableau1[Date],N$8)))</f>
        <v>0</v>
      </c>
      <c r="O15" s="54">
        <f>IF(O$10&lt;&gt;"",(COUNTIFS(Tableau1[Véhicule],$B$14,Tableau1[Période],$C$15,Tableau1[Date],O$8)))</f>
        <v>0</v>
      </c>
      <c r="P15" s="54">
        <f>IF(P$10&lt;&gt;"",(COUNTIFS(Tableau1[Véhicule],$B$14,Tableau1[Période],$C$15,Tableau1[Date],P$8)))</f>
        <v>0</v>
      </c>
      <c r="Q15" s="54">
        <f>IF(Q$10&lt;&gt;"",(COUNTIFS(Tableau1[Véhicule],$B$14,Tableau1[Période],$C$15,Tableau1[Date],Q$8)))</f>
        <v>0</v>
      </c>
      <c r="R15" s="54">
        <f>IF(R$10&lt;&gt;"",(COUNTIFS(Tableau1[Véhicule],$B$14,Tableau1[Période],$C$15,Tableau1[Date],R$8)))</f>
        <v>0</v>
      </c>
      <c r="S15" s="54">
        <f>IF(S$10&lt;&gt;"",(COUNTIFS(Tableau1[Véhicule],$B$14,Tableau1[Période],$C$15,Tableau1[Date],S$8)))</f>
        <v>0</v>
      </c>
      <c r="T15" s="54">
        <f>IF(T$10&lt;&gt;"",(COUNTIFS(Tableau1[Véhicule],$B$14,Tableau1[Période],$C$15,Tableau1[Date],T$8)))</f>
        <v>0</v>
      </c>
      <c r="U15" s="54">
        <f>IF(U$10&lt;&gt;"",(COUNTIFS(Tableau1[Véhicule],$B$14,Tableau1[Période],$C$15,Tableau1[Date],U$8)))</f>
        <v>0</v>
      </c>
      <c r="V15" s="54">
        <f>IF(V$10&lt;&gt;"",(COUNTIFS(Tableau1[Véhicule],$B$14,Tableau1[Période],$C$15,Tableau1[Date],V$8)))</f>
        <v>0</v>
      </c>
      <c r="W15" s="54">
        <f>IF(W$10&lt;&gt;"",(COUNTIFS(Tableau1[Véhicule],$B$14,Tableau1[Période],$C$15,Tableau1[Date],W$8)))</f>
        <v>0</v>
      </c>
      <c r="X15" s="54">
        <f>IF(X$10&lt;&gt;"",(COUNTIFS(Tableau1[Véhicule],$B$14,Tableau1[Période],$C$15,Tableau1[Date],X$8)))</f>
        <v>0</v>
      </c>
      <c r="Y15" s="54">
        <f>IF(Y$10&lt;&gt;"",(COUNTIFS(Tableau1[Véhicule],$B$14,Tableau1[Période],$C$15,Tableau1[Date],Y$8)))</f>
        <v>0</v>
      </c>
      <c r="Z15" s="54">
        <f>IF(Z$10&lt;&gt;"",(COUNTIFS(Tableau1[Véhicule],$B$14,Tableau1[Période],$C$15,Tableau1[Date],Z$8)))</f>
        <v>0</v>
      </c>
      <c r="AA15" s="54">
        <f>IF(AA$10&lt;&gt;"",(COUNTIFS(Tableau1[Véhicule],$B$14,Tableau1[Période],$C$15,Tableau1[Date],AA$8)))</f>
        <v>0</v>
      </c>
      <c r="AB15" s="54">
        <f>IF(AB$10&lt;&gt;"",(COUNTIFS(Tableau1[Véhicule],$B$14,Tableau1[Période],$C$15,Tableau1[Date],AB$8)))</f>
        <v>0</v>
      </c>
      <c r="AC15" s="54">
        <f>IF(AC$10&lt;&gt;"",(COUNTIFS(Tableau1[Véhicule],$B$14,Tableau1[Période],$C$15,Tableau1[Date],AC$8)))</f>
        <v>0</v>
      </c>
      <c r="AD15" s="54">
        <f>IF(AD$10&lt;&gt;"",(COUNTIFS(Tableau1[Véhicule],$B$14,Tableau1[Période],$C$15,Tableau1[Date],AD$8)))</f>
        <v>0</v>
      </c>
      <c r="AE15" s="54">
        <f>IF(AE$10&lt;&gt;"",(COUNTIFS(Tableau1[Véhicule],$B$14,Tableau1[Période],$C$15,Tableau1[Date],AE$8)))</f>
        <v>0</v>
      </c>
      <c r="AF15" s="54">
        <f>IF(AF$10&lt;&gt;"",(COUNTIFS(Tableau1[Véhicule],$B$14,Tableau1[Période],$C$15,Tableau1[Date],AF$8)))</f>
        <v>0</v>
      </c>
      <c r="AG15" s="54">
        <f>IF(AG$10&lt;&gt;"",(COUNTIFS(Tableau1[Véhicule],$B$14,Tableau1[Période],$C$15,Tableau1[Date],AG$8)))</f>
        <v>0</v>
      </c>
      <c r="AH15" s="54" t="b">
        <f>IF(AH$10&lt;&gt;"",(COUNTIFS(Tableau1[Véhicule],$B$14,Tableau1[Période],$C$15,Tableau1[Date],AH$8)))</f>
        <v>0</v>
      </c>
    </row>
    <row r="16" spans="1:34" ht="21.95" customHeight="1" x14ac:dyDescent="0.25">
      <c r="B16" s="41"/>
      <c r="C16" s="42" t="str">
        <f>Listes!D5</f>
        <v>Journée</v>
      </c>
      <c r="D16" s="54">
        <f>IF(D$10&lt;&gt;"",(COUNTIFS(Tableau1[Véhicule],$B$14,Tableau1[Période],$C$16,Tableau1[Date],D$8)))</f>
        <v>0</v>
      </c>
      <c r="E16" s="54">
        <f>IF(E$10&lt;&gt;"",(COUNTIFS(Tableau1[Véhicule],$B$14,Tableau1[Période],$C$16,Tableau1[Date],E$8)))</f>
        <v>0</v>
      </c>
      <c r="F16" s="54">
        <f>IF(F$10&lt;&gt;"",(COUNTIFS(Tableau1[Véhicule],$B$14,Tableau1[Période],$C$16,Tableau1[Date],F$8)))</f>
        <v>0</v>
      </c>
      <c r="G16" s="54">
        <f>IF(G$10&lt;&gt;"",(COUNTIFS(Tableau1[Véhicule],$B$14,Tableau1[Période],$C$16,Tableau1[Date],G$8)))</f>
        <v>0</v>
      </c>
      <c r="H16" s="54">
        <f>IF(H$10&lt;&gt;"",(COUNTIFS(Tableau1[Véhicule],$B$14,Tableau1[Période],$C$16,Tableau1[Date],H$8)))</f>
        <v>0</v>
      </c>
      <c r="I16" s="54">
        <f>IF(I$10&lt;&gt;"",(COUNTIFS(Tableau1[Véhicule],$B$14,Tableau1[Période],$C$16,Tableau1[Date],I$8)))</f>
        <v>0</v>
      </c>
      <c r="J16" s="54">
        <f>IF(J$10&lt;&gt;"",(COUNTIFS(Tableau1[Véhicule],$B$14,Tableau1[Période],$C$16,Tableau1[Date],J$8)))</f>
        <v>0</v>
      </c>
      <c r="K16" s="54">
        <f>IF(K$10&lt;&gt;"",(COUNTIFS(Tableau1[Véhicule],$B$14,Tableau1[Période],$C$16,Tableau1[Date],K$8)))</f>
        <v>0</v>
      </c>
      <c r="L16" s="54">
        <f>IF(L$10&lt;&gt;"",(COUNTIFS(Tableau1[Véhicule],$B$14,Tableau1[Période],$C$16,Tableau1[Date],L$8)))</f>
        <v>0</v>
      </c>
      <c r="M16" s="54">
        <f>IF(M$10&lt;&gt;"",(COUNTIFS(Tableau1[Véhicule],$B$14,Tableau1[Période],$C$16,Tableau1[Date],M$8)))</f>
        <v>0</v>
      </c>
      <c r="N16" s="54">
        <f>IF(N$10&lt;&gt;"",(COUNTIFS(Tableau1[Véhicule],$B$14,Tableau1[Période],$C$16,Tableau1[Date],N$8)))</f>
        <v>0</v>
      </c>
      <c r="O16" s="54">
        <f>IF(O$10&lt;&gt;"",(COUNTIFS(Tableau1[Véhicule],$B$14,Tableau1[Période],$C$16,Tableau1[Date],O$8)))</f>
        <v>0</v>
      </c>
      <c r="P16" s="54">
        <f>IF(P$10&lt;&gt;"",(COUNTIFS(Tableau1[Véhicule],$B$14,Tableau1[Période],$C$16,Tableau1[Date],P$8)))</f>
        <v>0</v>
      </c>
      <c r="Q16" s="54">
        <f>IF(Q$10&lt;&gt;"",(COUNTIFS(Tableau1[Véhicule],$B$14,Tableau1[Période],$C$16,Tableau1[Date],Q$8)))</f>
        <v>0</v>
      </c>
      <c r="R16" s="54">
        <f>IF(R$10&lt;&gt;"",(COUNTIFS(Tableau1[Véhicule],$B$14,Tableau1[Période],$C$16,Tableau1[Date],R$8)))</f>
        <v>0</v>
      </c>
      <c r="S16" s="54">
        <f>IF(S$10&lt;&gt;"",(COUNTIFS(Tableau1[Véhicule],$B$14,Tableau1[Période],$C$16,Tableau1[Date],S$8)))</f>
        <v>0</v>
      </c>
      <c r="T16" s="54">
        <f>IF(T$10&lt;&gt;"",(COUNTIFS(Tableau1[Véhicule],$B$14,Tableau1[Période],$C$16,Tableau1[Date],T$8)))</f>
        <v>0</v>
      </c>
      <c r="U16" s="54">
        <f>IF(U$10&lt;&gt;"",(COUNTIFS(Tableau1[Véhicule],$B$14,Tableau1[Période],$C$16,Tableau1[Date],U$8)))</f>
        <v>0</v>
      </c>
      <c r="V16" s="54">
        <f>IF(V$10&lt;&gt;"",(COUNTIFS(Tableau1[Véhicule],$B$14,Tableau1[Période],$C$16,Tableau1[Date],V$8)))</f>
        <v>0</v>
      </c>
      <c r="W16" s="54">
        <f>IF(W$10&lt;&gt;"",(COUNTIFS(Tableau1[Véhicule],$B$14,Tableau1[Période],$C$16,Tableau1[Date],W$8)))</f>
        <v>0</v>
      </c>
      <c r="X16" s="54">
        <f>IF(X$10&lt;&gt;"",(COUNTIFS(Tableau1[Véhicule],$B$14,Tableau1[Période],$C$16,Tableau1[Date],X$8)))</f>
        <v>0</v>
      </c>
      <c r="Y16" s="54">
        <f>IF(Y$10&lt;&gt;"",(COUNTIFS(Tableau1[Véhicule],$B$14,Tableau1[Période],$C$16,Tableau1[Date],Y$8)))</f>
        <v>0</v>
      </c>
      <c r="Z16" s="54">
        <f>IF(Z$10&lt;&gt;"",(COUNTIFS(Tableau1[Véhicule],$B$14,Tableau1[Période],$C$16,Tableau1[Date],Z$8)))</f>
        <v>0</v>
      </c>
      <c r="AA16" s="54">
        <f>IF(AA$10&lt;&gt;"",(COUNTIFS(Tableau1[Véhicule],$B$14,Tableau1[Période],$C$16,Tableau1[Date],AA$8)))</f>
        <v>0</v>
      </c>
      <c r="AB16" s="54">
        <f>IF(AB$10&lt;&gt;"",(COUNTIFS(Tableau1[Véhicule],$B$14,Tableau1[Période],$C$16,Tableau1[Date],AB$8)))</f>
        <v>0</v>
      </c>
      <c r="AC16" s="54">
        <f>IF(AC$10&lt;&gt;"",(COUNTIFS(Tableau1[Véhicule],$B$14,Tableau1[Période],$C$16,Tableau1[Date],AC$8)))</f>
        <v>0</v>
      </c>
      <c r="AD16" s="54">
        <f>IF(AD$10&lt;&gt;"",(COUNTIFS(Tableau1[Véhicule],$B$14,Tableau1[Période],$C$16,Tableau1[Date],AD$8)))</f>
        <v>0</v>
      </c>
      <c r="AE16" s="54">
        <f>IF(AE$10&lt;&gt;"",(COUNTIFS(Tableau1[Véhicule],$B$14,Tableau1[Période],$C$16,Tableau1[Date],AE$8)))</f>
        <v>0</v>
      </c>
      <c r="AF16" s="54">
        <f>IF(AF$10&lt;&gt;"",(COUNTIFS(Tableau1[Véhicule],$B$14,Tableau1[Période],$C$16,Tableau1[Date],AF$8)))</f>
        <v>0</v>
      </c>
      <c r="AG16" s="54">
        <f>IF(AG$10&lt;&gt;"",(COUNTIFS(Tableau1[Véhicule],$B$14,Tableau1[Période],$C$16,Tableau1[Date],AG$8)))</f>
        <v>0</v>
      </c>
      <c r="AH16" s="54" t="b">
        <f>IF(AH$10&lt;&gt;"",(COUNTIFS(Tableau1[Véhicule],$B$14,Tableau1[Période],$C$16,Tableau1[Date],AH$8)))</f>
        <v>0</v>
      </c>
    </row>
    <row r="17" spans="2:32" ht="18" customHeight="1" x14ac:dyDescent="0.25">
      <c r="C17" s="44"/>
    </row>
    <row r="18" spans="2:32" ht="18" customHeight="1" x14ac:dyDescent="0.25">
      <c r="C18" s="44"/>
      <c r="E18" s="40"/>
    </row>
    <row r="19" spans="2:32" ht="21.95" customHeight="1" x14ac:dyDescent="0.25">
      <c r="B19" s="20" t="s">
        <v>46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</row>
    <row r="20" spans="2:32" ht="18" customHeight="1" x14ac:dyDescent="0.25">
      <c r="C20" s="44"/>
    </row>
    <row r="21" spans="2:32" ht="18" customHeight="1" x14ac:dyDescent="0.25">
      <c r="C21" s="44"/>
    </row>
    <row r="22" spans="2:32" ht="18" customHeight="1" x14ac:dyDescent="0.25">
      <c r="C22" s="44"/>
      <c r="M22" s="37"/>
    </row>
    <row r="23" spans="2:32" ht="18" customHeight="1" x14ac:dyDescent="0.25">
      <c r="C23" s="44"/>
      <c r="M23" s="37"/>
    </row>
    <row r="24" spans="2:32" ht="18" customHeight="1" x14ac:dyDescent="0.25">
      <c r="C24" s="44"/>
      <c r="D24" s="51"/>
      <c r="E24" s="37"/>
      <c r="M24" s="37"/>
    </row>
    <row r="25" spans="2:32" ht="18" customHeight="1" x14ac:dyDescent="0.25">
      <c r="C25" s="44"/>
      <c r="E25" s="37"/>
      <c r="M25" s="37"/>
      <c r="T25" s="99"/>
    </row>
    <row r="26" spans="2:32" ht="18" customHeight="1" x14ac:dyDescent="0.25">
      <c r="C26" s="44"/>
      <c r="E26" s="37"/>
      <c r="M26" s="37"/>
    </row>
    <row r="27" spans="2:32" ht="18" customHeight="1" x14ac:dyDescent="0.25">
      <c r="C27" s="44"/>
    </row>
    <row r="28" spans="2:32" ht="18" customHeight="1" x14ac:dyDescent="0.25"/>
    <row r="29" spans="2:32" ht="18" customHeight="1" x14ac:dyDescent="0.25"/>
    <row r="30" spans="2:32" ht="18" customHeight="1" x14ac:dyDescent="0.25"/>
    <row r="31" spans="2:32" ht="18" customHeight="1" x14ac:dyDescent="0.25"/>
    <row r="32" spans="2: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</sheetData>
  <mergeCells count="2">
    <mergeCell ref="F2:Y3"/>
    <mergeCell ref="G6:L6"/>
  </mergeCells>
  <conditionalFormatting sqref="D11:AH16">
    <cfRule type="cellIs" dxfId="6" priority="3" operator="equal">
      <formula>FALSE</formula>
    </cfRule>
    <cfRule type="expression" dxfId="5" priority="5">
      <formula>AND(D$10&lt;&gt;"",OR(WEEKDAY(D$9,2)=6,WEEKDAY(D$9,2)=7))</formula>
    </cfRule>
    <cfRule type="cellIs" dxfId="4" priority="10" operator="notEqual">
      <formula>0</formula>
    </cfRule>
    <cfRule type="cellIs" dxfId="3" priority="11" operator="equal">
      <formula>0</formula>
    </cfRule>
  </conditionalFormatting>
  <conditionalFormatting sqref="D10:AH16">
    <cfRule type="expression" dxfId="2" priority="7">
      <formula>D$10&lt;&gt;""</formula>
    </cfRule>
  </conditionalFormatting>
  <conditionalFormatting sqref="D10:AH10">
    <cfRule type="expression" dxfId="1" priority="4">
      <formula>D$10&lt;&gt;""</formula>
    </cfRule>
  </conditionalFormatting>
  <conditionalFormatting sqref="D13:AG13">
    <cfRule type="expression" dxfId="0" priority="1">
      <formula>D$10&lt;&gt;""</formula>
    </cfRule>
  </conditionalFormatting>
  <dataValidations count="2">
    <dataValidation type="list" allowBlank="1" showInputMessage="1" showErrorMessage="1" sqref="C3">
      <formula1>Mois</formula1>
    </dataValidation>
    <dataValidation type="list" allowBlank="1" showInputMessage="1" showErrorMessage="1" sqref="C2">
      <formula1>Années</formula1>
    </dataValidation>
  </dataValidations>
  <pageMargins left="0.70866141732283472" right="0.70866141732283472" top="0.74803149606299213" bottom="0.74803149606299213" header="0.31496062992125984" footer="0.31496062992125984"/>
  <pageSetup paperSize="9" fitToWidth="0" fitToHeight="0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Q156"/>
  <sheetViews>
    <sheetView showGridLines="0" workbookViewId="0">
      <pane ySplit="1" topLeftCell="A2" activePane="bottomLeft" state="frozen"/>
      <selection pane="bottomLeft"/>
    </sheetView>
  </sheetViews>
  <sheetFormatPr baseColWidth="10" defaultColWidth="11.42578125" defaultRowHeight="21.95" customHeight="1" x14ac:dyDescent="0.25"/>
  <cols>
    <col min="1" max="15" width="11.42578125" style="1"/>
    <col min="16" max="16" width="25.28515625" style="1" bestFit="1" customWidth="1"/>
    <col min="17" max="17" width="23.140625" style="1" bestFit="1" customWidth="1"/>
    <col min="18" max="16384" width="11.42578125" style="1"/>
  </cols>
  <sheetData>
    <row r="1" spans="1:17" ht="39.950000000000003" customHeight="1" x14ac:dyDescent="0.25">
      <c r="C1" s="168"/>
      <c r="D1" s="169" t="s">
        <v>79</v>
      </c>
      <c r="E1" s="168"/>
      <c r="G1" s="170"/>
      <c r="J1" s="171"/>
      <c r="P1" s="172" t="s">
        <v>80</v>
      </c>
      <c r="Q1" s="173" t="s">
        <v>81</v>
      </c>
    </row>
    <row r="7" spans="1:17" ht="21.95" customHeight="1" x14ac:dyDescent="0.25">
      <c r="A7" s="174"/>
      <c r="B7" s="175" t="s">
        <v>92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7"/>
    </row>
    <row r="8" spans="1:17" ht="12" customHeight="1" x14ac:dyDescent="0.25"/>
    <row r="9" spans="1:17" ht="21.95" customHeight="1" x14ac:dyDescent="0.25">
      <c r="B9" s="178" t="s">
        <v>93</v>
      </c>
    </row>
    <row r="30" spans="1:2" ht="21.95" customHeight="1" x14ac:dyDescent="0.25">
      <c r="A30" s="179">
        <v>1</v>
      </c>
      <c r="B30" s="1" t="s">
        <v>94</v>
      </c>
    </row>
    <row r="31" spans="1:2" ht="12" customHeight="1" x14ac:dyDescent="0.25"/>
    <row r="32" spans="1:2" ht="21.95" customHeight="1" x14ac:dyDescent="0.25">
      <c r="A32" s="179">
        <v>2</v>
      </c>
      <c r="B32" s="1" t="s">
        <v>95</v>
      </c>
    </row>
    <row r="33" spans="1:7" ht="12" customHeight="1" x14ac:dyDescent="0.25"/>
    <row r="34" spans="1:7" ht="21.95" customHeight="1" x14ac:dyDescent="0.25">
      <c r="A34" s="179">
        <v>3</v>
      </c>
      <c r="B34" s="1" t="s">
        <v>96</v>
      </c>
    </row>
    <row r="35" spans="1:7" ht="12" customHeight="1" x14ac:dyDescent="0.25"/>
    <row r="36" spans="1:7" ht="21.95" customHeight="1" x14ac:dyDescent="0.25">
      <c r="A36" s="179">
        <v>4</v>
      </c>
      <c r="B36" s="1" t="s">
        <v>97</v>
      </c>
    </row>
    <row r="37" spans="1:7" ht="21.95" customHeight="1" x14ac:dyDescent="0.25">
      <c r="A37" s="179"/>
      <c r="B37" s="180" t="s">
        <v>98</v>
      </c>
      <c r="C37" s="168"/>
      <c r="D37" s="168"/>
      <c r="E37" s="168"/>
      <c r="F37" s="168"/>
      <c r="G37" s="168"/>
    </row>
    <row r="38" spans="1:7" ht="12" customHeight="1" x14ac:dyDescent="0.25"/>
    <row r="39" spans="1:7" ht="21.95" customHeight="1" x14ac:dyDescent="0.25">
      <c r="A39" s="179">
        <v>5</v>
      </c>
      <c r="B39" s="1" t="s">
        <v>100</v>
      </c>
    </row>
    <row r="40" spans="1:7" ht="21.95" customHeight="1" x14ac:dyDescent="0.25">
      <c r="A40" s="179"/>
      <c r="B40" s="180" t="s">
        <v>99</v>
      </c>
      <c r="C40" s="168"/>
      <c r="D40" s="168"/>
      <c r="E40" s="168"/>
      <c r="F40" s="168"/>
      <c r="G40" s="168"/>
    </row>
    <row r="41" spans="1:7" ht="12" customHeight="1" x14ac:dyDescent="0.25"/>
    <row r="42" spans="1:7" ht="21.95" customHeight="1" x14ac:dyDescent="0.25">
      <c r="A42" s="179">
        <v>6</v>
      </c>
      <c r="B42" s="1" t="s">
        <v>103</v>
      </c>
    </row>
    <row r="43" spans="1:7" ht="12" customHeight="1" x14ac:dyDescent="0.25"/>
    <row r="44" spans="1:7" ht="21.95" customHeight="1" x14ac:dyDescent="0.25">
      <c r="A44" s="179">
        <v>7</v>
      </c>
      <c r="B44" s="1" t="s">
        <v>104</v>
      </c>
    </row>
    <row r="45" spans="1:7" ht="12" customHeight="1" x14ac:dyDescent="0.25"/>
    <row r="46" spans="1:7" ht="21.95" customHeight="1" x14ac:dyDescent="0.25">
      <c r="A46" s="179">
        <v>8</v>
      </c>
      <c r="B46" s="1" t="s">
        <v>101</v>
      </c>
    </row>
    <row r="47" spans="1:7" ht="21.95" customHeight="1" x14ac:dyDescent="0.25">
      <c r="B47" s="1" t="s">
        <v>102</v>
      </c>
    </row>
    <row r="49" spans="1:14" ht="21.95" customHeight="1" x14ac:dyDescent="0.25">
      <c r="A49" s="174"/>
      <c r="B49" s="175" t="s">
        <v>105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7"/>
    </row>
    <row r="50" spans="1:14" ht="12" customHeight="1" x14ac:dyDescent="0.25"/>
    <row r="51" spans="1:14" ht="21.95" customHeight="1" x14ac:dyDescent="0.25">
      <c r="A51" s="179">
        <v>1</v>
      </c>
      <c r="B51" s="181" t="s">
        <v>106</v>
      </c>
    </row>
    <row r="55" spans="1:14" ht="21.95" customHeight="1" x14ac:dyDescent="0.25">
      <c r="A55" s="179">
        <v>2</v>
      </c>
      <c r="B55" s="181" t="s">
        <v>107</v>
      </c>
    </row>
    <row r="72" spans="1:2" ht="21.95" customHeight="1" x14ac:dyDescent="0.25">
      <c r="A72" s="179">
        <v>3</v>
      </c>
      <c r="B72" s="181" t="s">
        <v>108</v>
      </c>
    </row>
    <row r="73" spans="1:2" ht="21.95" customHeight="1" x14ac:dyDescent="0.25">
      <c r="B73" s="181" t="s">
        <v>109</v>
      </c>
    </row>
    <row r="83" spans="1:14" ht="21.95" customHeight="1" x14ac:dyDescent="0.25">
      <c r="B83" s="181" t="s">
        <v>110</v>
      </c>
    </row>
    <row r="84" spans="1:14" ht="21.95" customHeight="1" x14ac:dyDescent="0.25">
      <c r="B84" s="181"/>
    </row>
    <row r="85" spans="1:14" ht="21.95" customHeight="1" x14ac:dyDescent="0.25">
      <c r="A85" s="179">
        <v>4</v>
      </c>
      <c r="B85" s="181" t="s">
        <v>111</v>
      </c>
    </row>
    <row r="88" spans="1:14" ht="21.95" customHeight="1" x14ac:dyDescent="0.25">
      <c r="B88" s="181" t="s">
        <v>112</v>
      </c>
    </row>
    <row r="89" spans="1:14" ht="21.95" customHeight="1" x14ac:dyDescent="0.25">
      <c r="A89" s="179">
        <v>5</v>
      </c>
      <c r="B89" s="181" t="s">
        <v>113</v>
      </c>
    </row>
    <row r="94" spans="1:14" ht="21.95" customHeight="1" x14ac:dyDescent="0.25">
      <c r="A94" s="174"/>
      <c r="B94" s="175" t="s">
        <v>114</v>
      </c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</row>
    <row r="96" spans="1:14" ht="21.95" customHeight="1" x14ac:dyDescent="0.25">
      <c r="A96" s="179">
        <v>1</v>
      </c>
      <c r="B96" s="181" t="s">
        <v>115</v>
      </c>
    </row>
    <row r="97" spans="1:2" ht="21.95" customHeight="1" x14ac:dyDescent="0.25">
      <c r="B97" s="181" t="s">
        <v>116</v>
      </c>
    </row>
    <row r="98" spans="1:2" ht="21.95" customHeight="1" x14ac:dyDescent="0.25">
      <c r="B98" s="181" t="s">
        <v>117</v>
      </c>
    </row>
    <row r="109" spans="1:2" ht="21.95" customHeight="1" x14ac:dyDescent="0.25">
      <c r="A109" s="179">
        <v>2</v>
      </c>
      <c r="B109" s="181" t="s">
        <v>118</v>
      </c>
    </row>
    <row r="112" spans="1:2" ht="21.95" customHeight="1" x14ac:dyDescent="0.25">
      <c r="A112" s="179">
        <v>3</v>
      </c>
      <c r="B112" s="1" t="s">
        <v>119</v>
      </c>
    </row>
    <row r="117" spans="1:14" ht="21.95" customHeight="1" x14ac:dyDescent="0.25">
      <c r="A117" s="179">
        <v>4</v>
      </c>
      <c r="B117" s="181" t="s">
        <v>120</v>
      </c>
    </row>
    <row r="118" spans="1:14" ht="21.95" customHeight="1" x14ac:dyDescent="0.25">
      <c r="B118" s="20" t="s">
        <v>121</v>
      </c>
      <c r="C118" s="168"/>
      <c r="D118" s="168"/>
      <c r="E118" s="168"/>
      <c r="F118" s="168"/>
      <c r="G118" s="168"/>
    </row>
    <row r="120" spans="1:14" ht="21.95" customHeight="1" x14ac:dyDescent="0.25">
      <c r="A120" s="174"/>
      <c r="B120" s="175" t="s">
        <v>122</v>
      </c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7"/>
    </row>
    <row r="121" spans="1:14" ht="12" customHeight="1" x14ac:dyDescent="0.25"/>
    <row r="122" spans="1:14" ht="21.95" customHeight="1" x14ac:dyDescent="0.25">
      <c r="B122" s="181" t="s">
        <v>123</v>
      </c>
    </row>
    <row r="125" spans="1:14" ht="21.95" customHeight="1" x14ac:dyDescent="0.25">
      <c r="A125" s="179">
        <v>1</v>
      </c>
      <c r="B125" s="181" t="s">
        <v>124</v>
      </c>
    </row>
    <row r="126" spans="1:14" ht="21.95" customHeight="1" x14ac:dyDescent="0.25">
      <c r="B126" s="181" t="s">
        <v>125</v>
      </c>
    </row>
    <row r="128" spans="1:14" ht="21.95" customHeight="1" x14ac:dyDescent="0.25">
      <c r="A128" s="179">
        <v>2</v>
      </c>
      <c r="B128" s="181" t="s">
        <v>126</v>
      </c>
    </row>
    <row r="129" spans="1:14" ht="21.95" customHeight="1" x14ac:dyDescent="0.25">
      <c r="B129" s="181" t="s">
        <v>127</v>
      </c>
    </row>
    <row r="140" spans="1:14" ht="21.95" customHeight="1" x14ac:dyDescent="0.25">
      <c r="A140" s="174"/>
      <c r="B140" s="175" t="s">
        <v>128</v>
      </c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7"/>
    </row>
    <row r="141" spans="1:14" ht="12" customHeight="1" x14ac:dyDescent="0.25"/>
    <row r="142" spans="1:14" ht="21.95" customHeight="1" x14ac:dyDescent="0.25">
      <c r="A142" s="182"/>
      <c r="B142" s="182" t="s">
        <v>129</v>
      </c>
    </row>
    <row r="143" spans="1:14" ht="21.95" customHeight="1" x14ac:dyDescent="0.25">
      <c r="A143" s="179">
        <v>1</v>
      </c>
      <c r="B143" s="182" t="s">
        <v>130</v>
      </c>
    </row>
    <row r="150" spans="1:11" ht="21.95" customHeight="1" x14ac:dyDescent="0.25">
      <c r="A150" s="179">
        <v>2</v>
      </c>
      <c r="B150" s="182" t="s">
        <v>131</v>
      </c>
    </row>
    <row r="154" spans="1:11" ht="21.95" customHeight="1" x14ac:dyDescent="0.25">
      <c r="B154" s="20" t="s">
        <v>132</v>
      </c>
      <c r="C154" s="168"/>
      <c r="D154" s="168"/>
      <c r="E154" s="168"/>
      <c r="F154" s="168"/>
      <c r="G154" s="168"/>
      <c r="H154" s="168"/>
      <c r="I154" s="168"/>
      <c r="J154" s="168"/>
      <c r="K154" s="168"/>
    </row>
    <row r="156" spans="1:11" ht="21.95" customHeight="1" x14ac:dyDescent="0.25">
      <c r="A156" s="179">
        <v>3</v>
      </c>
      <c r="B156" s="182" t="s">
        <v>133</v>
      </c>
    </row>
  </sheetData>
  <hyperlinks>
    <hyperlink ref="Q1" r:id="rId1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P28"/>
  <sheetViews>
    <sheetView showGridLines="0" workbookViewId="0">
      <pane ySplit="1" topLeftCell="A2" activePane="bottomLeft" state="frozen"/>
      <selection pane="bottomLeft"/>
    </sheetView>
  </sheetViews>
  <sheetFormatPr baseColWidth="10" defaultColWidth="11.42578125" defaultRowHeight="21.95" customHeight="1" x14ac:dyDescent="0.25"/>
  <cols>
    <col min="1" max="16384" width="11.42578125" style="1"/>
  </cols>
  <sheetData>
    <row r="1" spans="2:16" ht="35.1" customHeight="1" x14ac:dyDescent="0.25">
      <c r="D1" s="17" t="str">
        <f>Garde!H3</f>
        <v>Société X</v>
      </c>
      <c r="H1" s="18" t="s">
        <v>16</v>
      </c>
      <c r="L1" s="127"/>
    </row>
    <row r="5" spans="2:16" ht="21.95" customHeight="1" x14ac:dyDescent="0.25">
      <c r="B5" s="191" t="s">
        <v>5</v>
      </c>
      <c r="C5" s="191"/>
    </row>
    <row r="6" spans="2:16" ht="21.95" customHeight="1" x14ac:dyDescent="0.25">
      <c r="B6" s="189" t="s">
        <v>55</v>
      </c>
      <c r="C6" s="189"/>
      <c r="E6" s="23"/>
      <c r="F6" s="84" t="s">
        <v>22</v>
      </c>
      <c r="G6" s="23"/>
      <c r="H6" s="23"/>
    </row>
    <row r="7" spans="2:16" ht="21.95" customHeight="1" x14ac:dyDescent="0.25">
      <c r="B7" s="114"/>
      <c r="C7" s="114"/>
      <c r="E7" s="23"/>
      <c r="F7" s="85" t="s">
        <v>48</v>
      </c>
      <c r="G7" s="86" t="s">
        <v>49</v>
      </c>
      <c r="H7" s="23"/>
    </row>
    <row r="8" spans="2:16" ht="21.95" customHeight="1" x14ac:dyDescent="0.25">
      <c r="B8" s="114"/>
      <c r="C8" s="114"/>
      <c r="E8" s="23"/>
      <c r="F8" s="23"/>
      <c r="G8" s="23"/>
      <c r="H8" s="23"/>
      <c r="P8" s="21" t="s">
        <v>19</v>
      </c>
    </row>
    <row r="9" spans="2:16" ht="21.95" customHeight="1" x14ac:dyDescent="0.25">
      <c r="B9" s="114"/>
      <c r="C9" s="114"/>
      <c r="E9" s="23"/>
      <c r="F9" s="23"/>
      <c r="G9" s="23"/>
      <c r="H9" s="23"/>
      <c r="P9" s="21" t="s">
        <v>20</v>
      </c>
    </row>
    <row r="10" spans="2:16" ht="21.95" customHeight="1" x14ac:dyDescent="0.25">
      <c r="B10" s="190" t="s">
        <v>59</v>
      </c>
      <c r="C10" s="190"/>
      <c r="E10" s="23"/>
      <c r="F10" s="23"/>
      <c r="G10" s="23"/>
      <c r="H10" s="23"/>
    </row>
    <row r="11" spans="2:16" ht="21.95" customHeight="1" x14ac:dyDescent="0.25">
      <c r="B11" s="114"/>
      <c r="C11" s="114"/>
    </row>
    <row r="12" spans="2:16" ht="21.95" customHeight="1" x14ac:dyDescent="0.25">
      <c r="B12" s="114"/>
      <c r="C12" s="114"/>
      <c r="E12" s="135" t="s">
        <v>63</v>
      </c>
      <c r="G12" s="159" t="s">
        <v>70</v>
      </c>
    </row>
    <row r="13" spans="2:16" ht="21.95" customHeight="1" x14ac:dyDescent="0.25">
      <c r="B13" s="114"/>
      <c r="C13" s="114"/>
      <c r="E13" s="136"/>
      <c r="G13" s="158"/>
      <c r="N13" s="125" t="s">
        <v>60</v>
      </c>
      <c r="O13" s="128" t="e">
        <f ca="1">NETWORKDAYS(Base!#REF!,TODAY())</f>
        <v>#REF!</v>
      </c>
    </row>
    <row r="14" spans="2:16" ht="21.95" customHeight="1" x14ac:dyDescent="0.25">
      <c r="B14" s="114"/>
      <c r="C14" s="114"/>
      <c r="E14" s="136"/>
      <c r="G14" s="160" t="s">
        <v>71</v>
      </c>
      <c r="N14" s="129" t="s">
        <v>61</v>
      </c>
    </row>
    <row r="15" spans="2:16" ht="21.95" customHeight="1" x14ac:dyDescent="0.25">
      <c r="L15" s="126"/>
    </row>
    <row r="18" spans="2:13" ht="21.95" customHeight="1" x14ac:dyDescent="0.25">
      <c r="B18" s="52" t="s">
        <v>44</v>
      </c>
      <c r="L18" s="16" t="s">
        <v>17</v>
      </c>
    </row>
    <row r="19" spans="2:13" ht="21.95" customHeight="1" x14ac:dyDescent="0.25">
      <c r="B19" s="53" t="s">
        <v>43</v>
      </c>
      <c r="M19" s="22" t="s">
        <v>10</v>
      </c>
    </row>
    <row r="20" spans="2:13" ht="21.95" customHeight="1" x14ac:dyDescent="0.25">
      <c r="B20" s="57" t="s">
        <v>45</v>
      </c>
      <c r="M20" s="22" t="s">
        <v>11</v>
      </c>
    </row>
    <row r="21" spans="2:13" ht="21.95" customHeight="1" x14ac:dyDescent="0.25">
      <c r="L21" s="21"/>
      <c r="M21" s="22" t="s">
        <v>12</v>
      </c>
    </row>
    <row r="22" spans="2:13" ht="21.95" customHeight="1" x14ac:dyDescent="0.25">
      <c r="B22" s="52" t="s">
        <v>50</v>
      </c>
      <c r="M22" s="22" t="s">
        <v>13</v>
      </c>
    </row>
    <row r="23" spans="2:13" ht="21.95" customHeight="1" x14ac:dyDescent="0.25">
      <c r="B23" s="53" t="s">
        <v>58</v>
      </c>
      <c r="M23" s="117" t="s">
        <v>56</v>
      </c>
    </row>
    <row r="24" spans="2:13" ht="21.95" customHeight="1" x14ac:dyDescent="0.25">
      <c r="M24" s="117" t="s">
        <v>57</v>
      </c>
    </row>
    <row r="25" spans="2:13" ht="21.95" customHeight="1" x14ac:dyDescent="0.25">
      <c r="B25" s="52" t="s">
        <v>50</v>
      </c>
      <c r="C25" s="87"/>
      <c r="D25" s="1" t="s">
        <v>66</v>
      </c>
      <c r="M25" s="139" t="s">
        <v>65</v>
      </c>
    </row>
    <row r="26" spans="2:13" ht="21.95" customHeight="1" x14ac:dyDescent="0.25">
      <c r="B26" s="53" t="s">
        <v>67</v>
      </c>
    </row>
    <row r="27" spans="2:13" ht="21.95" customHeight="1" x14ac:dyDescent="0.25">
      <c r="L27" s="4"/>
    </row>
    <row r="28" spans="2:13" ht="21.95" customHeight="1" x14ac:dyDescent="0.25">
      <c r="C28" s="87"/>
    </row>
  </sheetData>
  <mergeCells count="3">
    <mergeCell ref="B6:C6"/>
    <mergeCell ref="B10:C10"/>
    <mergeCell ref="B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Garde</vt:lpstr>
      <vt:lpstr>Base</vt:lpstr>
      <vt:lpstr>Listes</vt:lpstr>
      <vt:lpstr>Calendrier</vt:lpstr>
      <vt:lpstr>AIDE</vt:lpstr>
      <vt:lpstr>Atelier</vt:lpstr>
      <vt:lpstr>Années</vt:lpstr>
      <vt:lpstr>Fériés</vt:lpstr>
      <vt:lpstr>Mois</vt:lpstr>
      <vt:lpstr>Nom</vt:lpstr>
      <vt:lpstr>Période</vt:lpstr>
      <vt:lpstr>Table</vt:lpstr>
      <vt:lpstr>Tableau</vt:lpstr>
      <vt:lpstr>Véhicule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BARRAUD</dc:creator>
  <cp:lastModifiedBy>Barraud Eric</cp:lastModifiedBy>
  <cp:lastPrinted>2021-10-09T10:28:40Z</cp:lastPrinted>
  <dcterms:created xsi:type="dcterms:W3CDTF">2019-04-05T11:44:39Z</dcterms:created>
  <dcterms:modified xsi:type="dcterms:W3CDTF">2022-06-15T15:06:56Z</dcterms:modified>
</cp:coreProperties>
</file>